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FIN PLANA 2023\"/>
    </mc:Choice>
  </mc:AlternateContent>
  <bookViews>
    <workbookView xWindow="0" yWindow="0" windowWidth="28800" windowHeight="13620" firstSheet="1" activeTab="1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8" l="1"/>
  <c r="J105" i="3"/>
  <c r="J19" i="3"/>
  <c r="K19" i="3"/>
  <c r="J300" i="7" l="1"/>
  <c r="G47" i="8" l="1"/>
  <c r="G46" i="8"/>
  <c r="G44" i="8"/>
  <c r="G43" i="8"/>
  <c r="G42" i="8"/>
  <c r="G41" i="8"/>
  <c r="G39" i="8"/>
  <c r="G38" i="8"/>
  <c r="G36" i="8"/>
  <c r="G34" i="8"/>
  <c r="G26" i="8"/>
  <c r="G25" i="8"/>
  <c r="G23" i="8"/>
  <c r="G22" i="8"/>
  <c r="G21" i="8"/>
  <c r="G20" i="8"/>
  <c r="G18" i="8"/>
  <c r="G17" i="8"/>
  <c r="G15" i="8"/>
  <c r="G13" i="8"/>
  <c r="K52" i="3"/>
  <c r="K53" i="3"/>
  <c r="K54" i="3"/>
  <c r="K56" i="3"/>
  <c r="K58" i="3"/>
  <c r="K59" i="3"/>
  <c r="K62" i="3"/>
  <c r="K63" i="3"/>
  <c r="K64" i="3"/>
  <c r="K65" i="3"/>
  <c r="K67" i="3"/>
  <c r="K68" i="3"/>
  <c r="K69" i="3"/>
  <c r="K70" i="3"/>
  <c r="K71" i="3"/>
  <c r="K72" i="3"/>
  <c r="K74" i="3"/>
  <c r="K75" i="3"/>
  <c r="K76" i="3"/>
  <c r="K77" i="3"/>
  <c r="K78" i="3"/>
  <c r="K79" i="3"/>
  <c r="K80" i="3"/>
  <c r="K81" i="3"/>
  <c r="K82" i="3"/>
  <c r="K84" i="3"/>
  <c r="K86" i="3"/>
  <c r="K87" i="3"/>
  <c r="K88" i="3"/>
  <c r="K89" i="3"/>
  <c r="K90" i="3"/>
  <c r="K91" i="3"/>
  <c r="K92" i="3"/>
  <c r="K95" i="3"/>
  <c r="K96" i="3"/>
  <c r="K97" i="3"/>
  <c r="K98" i="3"/>
  <c r="K101" i="3"/>
  <c r="K102" i="3"/>
  <c r="K105" i="3"/>
  <c r="K106" i="3"/>
  <c r="K110" i="3"/>
  <c r="K111" i="3"/>
  <c r="K112" i="3"/>
  <c r="K113" i="3"/>
  <c r="K114" i="3"/>
  <c r="K115" i="3"/>
  <c r="K117" i="3"/>
  <c r="K120" i="3"/>
  <c r="K121" i="3"/>
  <c r="K45" i="3"/>
  <c r="K44" i="3"/>
  <c r="K43" i="3"/>
  <c r="K42" i="3"/>
  <c r="K41" i="3"/>
  <c r="K39" i="3"/>
  <c r="K38" i="3"/>
  <c r="K37" i="3"/>
  <c r="K34" i="3"/>
  <c r="K33" i="3"/>
  <c r="K31" i="3"/>
  <c r="K28" i="3"/>
  <c r="K25" i="3"/>
  <c r="K18" i="3"/>
  <c r="K17" i="3"/>
  <c r="K15" i="3"/>
  <c r="J121" i="3" l="1"/>
  <c r="J120" i="3"/>
  <c r="J15" i="3"/>
  <c r="J17" i="3"/>
  <c r="J18" i="3"/>
  <c r="J25" i="3"/>
  <c r="J28" i="3"/>
  <c r="J31" i="3"/>
  <c r="J33" i="3"/>
  <c r="J34" i="3"/>
  <c r="J37" i="3"/>
  <c r="J38" i="3"/>
  <c r="J42" i="3"/>
  <c r="J43" i="3"/>
  <c r="J44" i="3"/>
  <c r="J45" i="3"/>
  <c r="G13" i="5"/>
  <c r="G14" i="5"/>
  <c r="G15" i="5"/>
  <c r="F44" i="8" l="1"/>
  <c r="D40" i="8"/>
  <c r="J45" i="7"/>
  <c r="J368" i="7"/>
  <c r="J363" i="7"/>
  <c r="J357" i="7"/>
  <c r="J355" i="7"/>
  <c r="J354" i="7"/>
  <c r="J351" i="7"/>
  <c r="J349" i="7"/>
  <c r="J347" i="7"/>
  <c r="J342" i="7"/>
  <c r="J337" i="7"/>
  <c r="J335" i="7"/>
  <c r="J329" i="7"/>
  <c r="J328" i="7"/>
  <c r="J323" i="7"/>
  <c r="J322" i="7"/>
  <c r="J317" i="7"/>
  <c r="J316" i="7"/>
  <c r="J315" i="7"/>
  <c r="J314" i="7"/>
  <c r="J312" i="7"/>
  <c r="J311" i="7"/>
  <c r="J310" i="7"/>
  <c r="J309" i="7"/>
  <c r="J308" i="7"/>
  <c r="J307" i="7"/>
  <c r="J306" i="7"/>
  <c r="J305" i="7"/>
  <c r="J301" i="7"/>
  <c r="J299" i="7"/>
  <c r="J298" i="7"/>
  <c r="J297" i="7"/>
  <c r="J296" i="7"/>
  <c r="J293" i="7"/>
  <c r="J292" i="7"/>
  <c r="J291" i="7"/>
  <c r="J290" i="7"/>
  <c r="J289" i="7"/>
  <c r="J288" i="7"/>
  <c r="J287" i="7"/>
  <c r="J286" i="7"/>
  <c r="J279" i="7"/>
  <c r="J275" i="7"/>
  <c r="J273" i="7"/>
  <c r="J272" i="7"/>
  <c r="J270" i="7"/>
  <c r="J265" i="7"/>
  <c r="J261" i="7"/>
  <c r="J259" i="7"/>
  <c r="J258" i="7"/>
  <c r="J256" i="7"/>
  <c r="J251" i="7"/>
  <c r="J249" i="7"/>
  <c r="J248" i="7"/>
  <c r="J247" i="7"/>
  <c r="J246" i="7"/>
  <c r="J245" i="7"/>
  <c r="J244" i="7"/>
  <c r="J239" i="7"/>
  <c r="J235" i="7"/>
  <c r="J229" i="7"/>
  <c r="J225" i="7"/>
  <c r="J218" i="7"/>
  <c r="J217" i="7"/>
  <c r="J216" i="7"/>
  <c r="J215" i="7"/>
  <c r="J210" i="7"/>
  <c r="J209" i="7"/>
  <c r="J204" i="7"/>
  <c r="J203" i="7"/>
  <c r="J202" i="7"/>
  <c r="J201" i="7"/>
  <c r="J200" i="7"/>
  <c r="J199" i="7"/>
  <c r="J194" i="7"/>
  <c r="J193" i="7"/>
  <c r="J187" i="7"/>
  <c r="J185" i="7"/>
  <c r="J183" i="7"/>
  <c r="J180" i="7"/>
  <c r="J179" i="7"/>
  <c r="J174" i="7"/>
  <c r="J173" i="7"/>
  <c r="J171" i="7"/>
  <c r="J170" i="7"/>
  <c r="J169" i="7"/>
  <c r="J164" i="7"/>
  <c r="J162" i="7"/>
  <c r="J156" i="7"/>
  <c r="J154" i="7"/>
  <c r="J153" i="7"/>
  <c r="J151" i="7"/>
  <c r="J150" i="7"/>
  <c r="J149" i="7"/>
  <c r="J144" i="7"/>
  <c r="J143" i="7"/>
  <c r="J142" i="7"/>
  <c r="J141" i="7"/>
  <c r="J137" i="7"/>
  <c r="J136" i="7"/>
  <c r="J133" i="7"/>
  <c r="J132" i="7"/>
  <c r="J130" i="7"/>
  <c r="J129" i="7"/>
  <c r="J128" i="7"/>
  <c r="J127" i="7"/>
  <c r="J126" i="7"/>
  <c r="J125" i="7"/>
  <c r="J124" i="7"/>
  <c r="J123" i="7"/>
  <c r="J122" i="7"/>
  <c r="J120" i="7"/>
  <c r="J119" i="7"/>
  <c r="J118" i="7"/>
  <c r="J117" i="7"/>
  <c r="J116" i="7"/>
  <c r="J115" i="7"/>
  <c r="J114" i="7"/>
  <c r="J113" i="7"/>
  <c r="J109" i="7"/>
  <c r="J108" i="7"/>
  <c r="J105" i="7"/>
  <c r="J104" i="7"/>
  <c r="J103" i="7"/>
  <c r="J102" i="7"/>
  <c r="J101" i="7"/>
  <c r="J99" i="7"/>
  <c r="J98" i="7"/>
  <c r="J97" i="7"/>
  <c r="J96" i="7"/>
  <c r="J95" i="7"/>
  <c r="J94" i="7"/>
  <c r="J93" i="7"/>
  <c r="J92" i="7"/>
  <c r="J91" i="7"/>
  <c r="J89" i="7"/>
  <c r="J88" i="7"/>
  <c r="J87" i="7"/>
  <c r="J86" i="7"/>
  <c r="J85" i="7"/>
  <c r="J84" i="7"/>
  <c r="J82" i="7"/>
  <c r="J81" i="7"/>
  <c r="J80" i="7"/>
  <c r="J79" i="7"/>
  <c r="J74" i="7"/>
  <c r="J73" i="7"/>
  <c r="J70" i="7"/>
  <c r="J69" i="7"/>
  <c r="J68" i="7"/>
  <c r="J67" i="7"/>
  <c r="J66" i="7"/>
  <c r="J64" i="7"/>
  <c r="J63" i="7"/>
  <c r="J62" i="7"/>
  <c r="J61" i="7"/>
  <c r="J60" i="7"/>
  <c r="J59" i="7"/>
  <c r="J58" i="7"/>
  <c r="J57" i="7"/>
  <c r="J56" i="7"/>
  <c r="J54" i="7"/>
  <c r="J53" i="7"/>
  <c r="J52" i="7"/>
  <c r="J49" i="7"/>
  <c r="J48" i="7"/>
  <c r="J47" i="7"/>
  <c r="J44" i="7"/>
  <c r="J43" i="7"/>
  <c r="J42" i="7"/>
  <c r="J35" i="7"/>
  <c r="J32" i="7"/>
  <c r="J30" i="7"/>
  <c r="J28" i="7"/>
  <c r="J23" i="7"/>
  <c r="J20" i="7"/>
  <c r="J18" i="7"/>
  <c r="J16" i="7"/>
  <c r="K104" i="3"/>
  <c r="K100" i="3"/>
  <c r="K24" i="10"/>
  <c r="J24" i="10"/>
  <c r="K14" i="10"/>
  <c r="K13" i="10"/>
  <c r="K10" i="10"/>
  <c r="G40" i="8" l="1"/>
  <c r="G19" i="8"/>
  <c r="F250" i="7"/>
  <c r="J281" i="7" l="1"/>
  <c r="J243" i="7"/>
  <c r="J250" i="7"/>
  <c r="J302" i="7"/>
  <c r="H242" i="7"/>
  <c r="H135" i="7"/>
  <c r="J110" i="7"/>
  <c r="H186" i="7"/>
  <c r="H184" i="7"/>
  <c r="H182" i="7"/>
  <c r="F186" i="7"/>
  <c r="F184" i="7"/>
  <c r="F182" i="7"/>
  <c r="F208" i="7"/>
  <c r="G198" i="7"/>
  <c r="H178" i="7"/>
  <c r="F178" i="7"/>
  <c r="F177" i="7" s="1"/>
  <c r="J172" i="7"/>
  <c r="H168" i="7"/>
  <c r="F168" i="7"/>
  <c r="J182" i="7" l="1"/>
  <c r="J184" i="7"/>
  <c r="J168" i="7"/>
  <c r="J214" i="7"/>
  <c r="H177" i="7"/>
  <c r="J177" i="7" s="1"/>
  <c r="J178" i="7"/>
  <c r="J208" i="7"/>
  <c r="J186" i="7"/>
  <c r="F181" i="7"/>
  <c r="H181" i="7"/>
  <c r="F367" i="7"/>
  <c r="F366" i="7" s="1"/>
  <c r="F365" i="7" s="1"/>
  <c r="F364" i="7" s="1"/>
  <c r="G367" i="7"/>
  <c r="G366" i="7" s="1"/>
  <c r="G365" i="7" s="1"/>
  <c r="G364" i="7" s="1"/>
  <c r="H367" i="7"/>
  <c r="F362" i="7"/>
  <c r="F361" i="7" s="1"/>
  <c r="F360" i="7" s="1"/>
  <c r="F359" i="7" s="1"/>
  <c r="G362" i="7"/>
  <c r="G361" i="7" s="1"/>
  <c r="G360" i="7" s="1"/>
  <c r="G359" i="7" s="1"/>
  <c r="H362" i="7"/>
  <c r="F356" i="7"/>
  <c r="G356" i="7"/>
  <c r="H356" i="7"/>
  <c r="F353" i="7"/>
  <c r="G353" i="7"/>
  <c r="H353" i="7"/>
  <c r="F350" i="7"/>
  <c r="G350" i="7"/>
  <c r="H350" i="7"/>
  <c r="F348" i="7"/>
  <c r="G348" i="7"/>
  <c r="H348" i="7"/>
  <c r="J348" i="7" s="1"/>
  <c r="F346" i="7"/>
  <c r="G346" i="7"/>
  <c r="H346" i="7"/>
  <c r="F341" i="7"/>
  <c r="F340" i="7" s="1"/>
  <c r="F339" i="7" s="1"/>
  <c r="F338" i="7" s="1"/>
  <c r="G341" i="7"/>
  <c r="G340" i="7" s="1"/>
  <c r="G339" i="7" s="1"/>
  <c r="G338" i="7" s="1"/>
  <c r="H341" i="7"/>
  <c r="F336" i="7"/>
  <c r="G336" i="7"/>
  <c r="H336" i="7"/>
  <c r="F334" i="7"/>
  <c r="G334" i="7"/>
  <c r="H334" i="7"/>
  <c r="J334" i="7" s="1"/>
  <c r="F327" i="7"/>
  <c r="F326" i="7" s="1"/>
  <c r="G328" i="7"/>
  <c r="G327" i="7" s="1"/>
  <c r="G326" i="7" s="1"/>
  <c r="H327" i="7"/>
  <c r="G322" i="7"/>
  <c r="G321" i="7" s="1"/>
  <c r="G320" i="7" s="1"/>
  <c r="G319" i="7" s="1"/>
  <c r="G318" i="7" s="1"/>
  <c r="F313" i="7"/>
  <c r="G314" i="7"/>
  <c r="G313" i="7" s="1"/>
  <c r="H313" i="7"/>
  <c r="G310" i="7"/>
  <c r="G305" i="7"/>
  <c r="G302" i="7"/>
  <c r="G295" i="7"/>
  <c r="G294" i="7" s="1"/>
  <c r="G291" i="7"/>
  <c r="G288" i="7"/>
  <c r="G286" i="7"/>
  <c r="F278" i="7"/>
  <c r="F277" i="7" s="1"/>
  <c r="F276" i="7" s="1"/>
  <c r="G278" i="7"/>
  <c r="G277" i="7" s="1"/>
  <c r="G276" i="7" s="1"/>
  <c r="H278" i="7"/>
  <c r="F274" i="7"/>
  <c r="G274" i="7"/>
  <c r="H274" i="7"/>
  <c r="J274" i="7" s="1"/>
  <c r="F271" i="7"/>
  <c r="G271" i="7"/>
  <c r="H271" i="7"/>
  <c r="F269" i="7"/>
  <c r="G269" i="7"/>
  <c r="H269" i="7"/>
  <c r="G264" i="7"/>
  <c r="G263" i="7" s="1"/>
  <c r="G262" i="7" s="1"/>
  <c r="H264" i="7"/>
  <c r="G260" i="7"/>
  <c r="H260" i="7"/>
  <c r="J260" i="7" s="1"/>
  <c r="G257" i="7"/>
  <c r="H257" i="7"/>
  <c r="J257" i="7" s="1"/>
  <c r="H255" i="7"/>
  <c r="J255" i="7" s="1"/>
  <c r="E367" i="7"/>
  <c r="E366" i="7" s="1"/>
  <c r="E362" i="7"/>
  <c r="E361" i="7" s="1"/>
  <c r="E356" i="7"/>
  <c r="E353" i="7"/>
  <c r="E350" i="7"/>
  <c r="E348" i="7"/>
  <c r="E346" i="7"/>
  <c r="E341" i="7"/>
  <c r="E340" i="7" s="1"/>
  <c r="E336" i="7"/>
  <c r="E334" i="7"/>
  <c r="E328" i="7"/>
  <c r="E327" i="7" s="1"/>
  <c r="E322" i="7"/>
  <c r="E321" i="7" s="1"/>
  <c r="E314" i="7"/>
  <c r="E313" i="7" s="1"/>
  <c r="E310" i="7"/>
  <c r="E307" i="7"/>
  <c r="E305" i="7"/>
  <c r="E295" i="7"/>
  <c r="E294" i="7" s="1"/>
  <c r="E291" i="7"/>
  <c r="E288" i="7"/>
  <c r="E286" i="7"/>
  <c r="E274" i="7"/>
  <c r="E278" i="7"/>
  <c r="E277" i="7" s="1"/>
  <c r="E271" i="7"/>
  <c r="E269" i="7"/>
  <c r="E264" i="7"/>
  <c r="E263" i="7" s="1"/>
  <c r="G255" i="7"/>
  <c r="E260" i="7"/>
  <c r="E257" i="7"/>
  <c r="E255" i="7"/>
  <c r="G248" i="7"/>
  <c r="G246" i="7"/>
  <c r="E248" i="7"/>
  <c r="E246" i="7"/>
  <c r="F238" i="7"/>
  <c r="F237" i="7" s="1"/>
  <c r="F236" i="7" s="1"/>
  <c r="G238" i="7"/>
  <c r="G237" i="7" s="1"/>
  <c r="G236" i="7" s="1"/>
  <c r="H238" i="7"/>
  <c r="E238" i="7"/>
  <c r="E237" i="7" s="1"/>
  <c r="E236" i="7" s="1"/>
  <c r="F234" i="7"/>
  <c r="G234" i="7"/>
  <c r="H234" i="7"/>
  <c r="E234" i="7"/>
  <c r="H233" i="7"/>
  <c r="E203" i="7"/>
  <c r="E200" i="7"/>
  <c r="F192" i="7"/>
  <c r="F191" i="7" s="1"/>
  <c r="G192" i="7"/>
  <c r="G191" i="7" s="1"/>
  <c r="G190" i="7" s="1"/>
  <c r="G189" i="7" s="1"/>
  <c r="H192" i="7"/>
  <c r="E193" i="7"/>
  <c r="E192" i="7" s="1"/>
  <c r="G179" i="7"/>
  <c r="G178" i="7" s="1"/>
  <c r="E179" i="7"/>
  <c r="E178" i="7" s="1"/>
  <c r="E177" i="7" s="1"/>
  <c r="G170" i="7"/>
  <c r="G168" i="7" s="1"/>
  <c r="G167" i="7" s="1"/>
  <c r="G166" i="7" s="1"/>
  <c r="G165" i="7" s="1"/>
  <c r="H167" i="7"/>
  <c r="E170" i="7"/>
  <c r="E168" i="7" s="1"/>
  <c r="E167" i="7" s="1"/>
  <c r="F163" i="7"/>
  <c r="G163" i="7"/>
  <c r="H163" i="7"/>
  <c r="F161" i="7"/>
  <c r="G161" i="7"/>
  <c r="H161" i="7"/>
  <c r="G142" i="7"/>
  <c r="J138" i="7"/>
  <c r="G140" i="7"/>
  <c r="E163" i="7"/>
  <c r="E161" i="7"/>
  <c r="J336" i="7" l="1"/>
  <c r="J271" i="7"/>
  <c r="E268" i="7"/>
  <c r="E267" i="7" s="1"/>
  <c r="E160" i="7"/>
  <c r="E159" i="7" s="1"/>
  <c r="J313" i="7"/>
  <c r="J350" i="7"/>
  <c r="J242" i="7"/>
  <c r="H237" i="7"/>
  <c r="I237" i="7" s="1"/>
  <c r="J238" i="7"/>
  <c r="J195" i="7"/>
  <c r="H361" i="7"/>
  <c r="J362" i="7"/>
  <c r="J163" i="7"/>
  <c r="H232" i="7"/>
  <c r="J232" i="7" s="1"/>
  <c r="J269" i="7"/>
  <c r="J326" i="7"/>
  <c r="J327" i="7"/>
  <c r="J346" i="7"/>
  <c r="J356" i="7"/>
  <c r="H191" i="7"/>
  <c r="J192" i="7"/>
  <c r="E233" i="7"/>
  <c r="I233" i="7" s="1"/>
  <c r="J234" i="7"/>
  <c r="H366" i="7"/>
  <c r="J367" i="7"/>
  <c r="J294" i="7"/>
  <c r="J295" i="7"/>
  <c r="J140" i="7"/>
  <c r="J161" i="7"/>
  <c r="H166" i="7"/>
  <c r="E243" i="7"/>
  <c r="H263" i="7"/>
  <c r="J264" i="7"/>
  <c r="H277" i="7"/>
  <c r="I277" i="7" s="1"/>
  <c r="J278" i="7"/>
  <c r="J321" i="7"/>
  <c r="H340" i="7"/>
  <c r="J341" i="7"/>
  <c r="J353" i="7"/>
  <c r="J181" i="7"/>
  <c r="F333" i="7"/>
  <c r="F332" i="7" s="1"/>
  <c r="F331" i="7" s="1"/>
  <c r="F268" i="7"/>
  <c r="F267" i="7" s="1"/>
  <c r="F266" i="7" s="1"/>
  <c r="G160" i="7"/>
  <c r="G159" i="7" s="1"/>
  <c r="H254" i="7"/>
  <c r="E333" i="7"/>
  <c r="E332" i="7" s="1"/>
  <c r="H345" i="7"/>
  <c r="E254" i="7"/>
  <c r="E253" i="7" s="1"/>
  <c r="F160" i="7"/>
  <c r="F159" i="7" s="1"/>
  <c r="E198" i="7"/>
  <c r="E345" i="7"/>
  <c r="E344" i="7" s="1"/>
  <c r="F352" i="7"/>
  <c r="H198" i="7"/>
  <c r="E352" i="7"/>
  <c r="H304" i="7"/>
  <c r="E285" i="7"/>
  <c r="E284" i="7" s="1"/>
  <c r="E281" i="7" s="1"/>
  <c r="E304" i="7"/>
  <c r="E303" i="7" s="1"/>
  <c r="F358" i="7"/>
  <c r="G358" i="7"/>
  <c r="H352" i="7"/>
  <c r="G352" i="7"/>
  <c r="F345" i="7"/>
  <c r="G345" i="7"/>
  <c r="H333" i="7"/>
  <c r="G333" i="7"/>
  <c r="G332" i="7" s="1"/>
  <c r="G331" i="7" s="1"/>
  <c r="G304" i="7"/>
  <c r="G303" i="7" s="1"/>
  <c r="G285" i="7"/>
  <c r="G284" i="7" s="1"/>
  <c r="G281" i="7" s="1"/>
  <c r="G280" i="7" s="1"/>
  <c r="H268" i="7"/>
  <c r="G268" i="7"/>
  <c r="G267" i="7" s="1"/>
  <c r="G266" i="7" s="1"/>
  <c r="G254" i="7"/>
  <c r="G253" i="7" s="1"/>
  <c r="G252" i="7" s="1"/>
  <c r="J241" i="7"/>
  <c r="G243" i="7"/>
  <c r="G242" i="7" s="1"/>
  <c r="G241" i="7" s="1"/>
  <c r="G197" i="7"/>
  <c r="G196" i="7" s="1"/>
  <c r="G195" i="7" s="1"/>
  <c r="H160" i="7"/>
  <c r="J139" i="7"/>
  <c r="G139" i="7"/>
  <c r="G138" i="7" s="1"/>
  <c r="J155" i="7"/>
  <c r="F152" i="7"/>
  <c r="G152" i="7"/>
  <c r="H152" i="7"/>
  <c r="F148" i="7"/>
  <c r="G148" i="7"/>
  <c r="H148" i="7"/>
  <c r="E152" i="7"/>
  <c r="E148" i="7"/>
  <c r="F135" i="7"/>
  <c r="J135" i="7" s="1"/>
  <c r="G136" i="7"/>
  <c r="G135" i="7" s="1"/>
  <c r="F131" i="7"/>
  <c r="G131" i="7"/>
  <c r="H131" i="7"/>
  <c r="G129" i="7"/>
  <c r="G126" i="7"/>
  <c r="G122" i="7"/>
  <c r="G119" i="7"/>
  <c r="G117" i="7"/>
  <c r="E142" i="7"/>
  <c r="I142" i="7" s="1"/>
  <c r="E140" i="7"/>
  <c r="E136" i="7"/>
  <c r="E135" i="7" s="1"/>
  <c r="E131" i="7"/>
  <c r="E129" i="7"/>
  <c r="E126" i="7"/>
  <c r="I126" i="7" s="1"/>
  <c r="E122" i="7"/>
  <c r="E119" i="7"/>
  <c r="I119" i="7" s="1"/>
  <c r="E117" i="7"/>
  <c r="I117" i="7" s="1"/>
  <c r="G113" i="7"/>
  <c r="G107" i="7"/>
  <c r="G106" i="7" s="1"/>
  <c r="G100" i="7"/>
  <c r="J100" i="7"/>
  <c r="G90" i="7"/>
  <c r="J90" i="7"/>
  <c r="G83" i="7"/>
  <c r="J83" i="7"/>
  <c r="G78" i="7"/>
  <c r="J78" i="7"/>
  <c r="F72" i="7"/>
  <c r="F71" i="7" s="1"/>
  <c r="G72" i="7"/>
  <c r="G71" i="7" s="1"/>
  <c r="H72" i="7"/>
  <c r="F65" i="7"/>
  <c r="G65" i="7"/>
  <c r="H65" i="7"/>
  <c r="F55" i="7"/>
  <c r="G55" i="7"/>
  <c r="H55" i="7"/>
  <c r="G46" i="7"/>
  <c r="J46" i="7"/>
  <c r="F41" i="7"/>
  <c r="G41" i="7"/>
  <c r="H41" i="7"/>
  <c r="E107" i="7"/>
  <c r="E106" i="7" s="1"/>
  <c r="E100" i="7"/>
  <c r="E90" i="7"/>
  <c r="E83" i="7"/>
  <c r="E78" i="7"/>
  <c r="E72" i="7"/>
  <c r="E71" i="7" s="1"/>
  <c r="E65" i="7"/>
  <c r="E55" i="7"/>
  <c r="E46" i="7"/>
  <c r="E41" i="7"/>
  <c r="G34" i="7"/>
  <c r="G33" i="7" s="1"/>
  <c r="G31" i="7"/>
  <c r="G29" i="7"/>
  <c r="G27" i="7"/>
  <c r="J27" i="7"/>
  <c r="F21" i="7"/>
  <c r="G22" i="7"/>
  <c r="G21" i="7" s="1"/>
  <c r="J22" i="7"/>
  <c r="G19" i="7"/>
  <c r="G17" i="7"/>
  <c r="G15" i="7"/>
  <c r="J15" i="7"/>
  <c r="E34" i="7"/>
  <c r="E33" i="7" s="1"/>
  <c r="E31" i="7"/>
  <c r="E29" i="7"/>
  <c r="E27" i="7"/>
  <c r="E22" i="7"/>
  <c r="E21" i="7" s="1"/>
  <c r="E19" i="7"/>
  <c r="E17" i="7"/>
  <c r="E15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2" i="7"/>
  <c r="I53" i="7"/>
  <c r="I54" i="7"/>
  <c r="I56" i="7"/>
  <c r="I57" i="7"/>
  <c r="I58" i="7"/>
  <c r="I59" i="7"/>
  <c r="I60" i="7"/>
  <c r="I61" i="7"/>
  <c r="I62" i="7"/>
  <c r="I63" i="7"/>
  <c r="I64" i="7"/>
  <c r="I66" i="7"/>
  <c r="I67" i="7"/>
  <c r="I68" i="7"/>
  <c r="I69" i="7"/>
  <c r="I70" i="7"/>
  <c r="I73" i="7"/>
  <c r="I74" i="7"/>
  <c r="I79" i="7"/>
  <c r="I80" i="7"/>
  <c r="I81" i="7"/>
  <c r="I82" i="7"/>
  <c r="I84" i="7"/>
  <c r="I85" i="7"/>
  <c r="I86" i="7"/>
  <c r="I87" i="7"/>
  <c r="I88" i="7"/>
  <c r="I89" i="7"/>
  <c r="I91" i="7"/>
  <c r="I92" i="7"/>
  <c r="I93" i="7"/>
  <c r="I94" i="7"/>
  <c r="I95" i="7"/>
  <c r="I96" i="7"/>
  <c r="I97" i="7"/>
  <c r="I98" i="7"/>
  <c r="I99" i="7"/>
  <c r="I101" i="7"/>
  <c r="I102" i="7"/>
  <c r="I103" i="7"/>
  <c r="I104" i="7"/>
  <c r="I105" i="7"/>
  <c r="I108" i="7"/>
  <c r="I109" i="7"/>
  <c r="I114" i="7"/>
  <c r="I115" i="7"/>
  <c r="I116" i="7"/>
  <c r="I118" i="7"/>
  <c r="I120" i="7"/>
  <c r="I123" i="7"/>
  <c r="I124" i="7"/>
  <c r="I125" i="7"/>
  <c r="I127" i="7"/>
  <c r="I128" i="7"/>
  <c r="I130" i="7"/>
  <c r="I132" i="7"/>
  <c r="I137" i="7"/>
  <c r="I141" i="7"/>
  <c r="I143" i="7"/>
  <c r="I149" i="7"/>
  <c r="I150" i="7"/>
  <c r="I151" i="7"/>
  <c r="I152" i="7"/>
  <c r="I153" i="7"/>
  <c r="I154" i="7"/>
  <c r="I156" i="7"/>
  <c r="I161" i="7"/>
  <c r="I162" i="7"/>
  <c r="I163" i="7"/>
  <c r="I164" i="7"/>
  <c r="I168" i="7"/>
  <c r="I170" i="7"/>
  <c r="I171" i="7"/>
  <c r="I178" i="7"/>
  <c r="I179" i="7"/>
  <c r="I180" i="7"/>
  <c r="I192" i="7"/>
  <c r="I193" i="7"/>
  <c r="I194" i="7"/>
  <c r="I200" i="7"/>
  <c r="I201" i="7"/>
  <c r="I202" i="7"/>
  <c r="I203" i="7"/>
  <c r="I204" i="7"/>
  <c r="I208" i="7"/>
  <c r="I209" i="7"/>
  <c r="I210" i="7"/>
  <c r="I225" i="7"/>
  <c r="I229" i="7"/>
  <c r="I234" i="7"/>
  <c r="I235" i="7"/>
  <c r="I238" i="7"/>
  <c r="I239" i="7"/>
  <c r="I246" i="7"/>
  <c r="I247" i="7"/>
  <c r="I248" i="7"/>
  <c r="I249" i="7"/>
  <c r="I255" i="7"/>
  <c r="I256" i="7"/>
  <c r="I257" i="7"/>
  <c r="I258" i="7"/>
  <c r="I259" i="7"/>
  <c r="I260" i="7"/>
  <c r="I261" i="7"/>
  <c r="I264" i="7"/>
  <c r="I265" i="7"/>
  <c r="I269" i="7"/>
  <c r="I270" i="7"/>
  <c r="I271" i="7"/>
  <c r="I272" i="7"/>
  <c r="I273" i="7"/>
  <c r="I274" i="7"/>
  <c r="I275" i="7"/>
  <c r="I278" i="7"/>
  <c r="I279" i="7"/>
  <c r="I286" i="7"/>
  <c r="I287" i="7"/>
  <c r="I288" i="7"/>
  <c r="I289" i="7"/>
  <c r="I290" i="7"/>
  <c r="I291" i="7"/>
  <c r="I292" i="7"/>
  <c r="I295" i="7"/>
  <c r="I296" i="7"/>
  <c r="I305" i="7"/>
  <c r="I306" i="7"/>
  <c r="I307" i="7"/>
  <c r="I308" i="7"/>
  <c r="I309" i="7"/>
  <c r="I310" i="7"/>
  <c r="I311" i="7"/>
  <c r="I313" i="7"/>
  <c r="I314" i="7"/>
  <c r="I315" i="7"/>
  <c r="I321" i="7"/>
  <c r="I322" i="7"/>
  <c r="I323" i="7"/>
  <c r="I327" i="7"/>
  <c r="I328" i="7"/>
  <c r="I329" i="7"/>
  <c r="I334" i="7"/>
  <c r="I335" i="7"/>
  <c r="I336" i="7"/>
  <c r="I337" i="7"/>
  <c r="I340" i="7"/>
  <c r="I341" i="7"/>
  <c r="I342" i="7"/>
  <c r="I346" i="7"/>
  <c r="I347" i="7"/>
  <c r="I348" i="7"/>
  <c r="I349" i="7"/>
  <c r="I350" i="7"/>
  <c r="I351" i="7"/>
  <c r="I353" i="7"/>
  <c r="I354" i="7"/>
  <c r="I355" i="7"/>
  <c r="I356" i="7"/>
  <c r="I357" i="7"/>
  <c r="I361" i="7"/>
  <c r="I362" i="7"/>
  <c r="I363" i="7"/>
  <c r="I367" i="7"/>
  <c r="I368" i="7"/>
  <c r="E365" i="7"/>
  <c r="E360" i="7"/>
  <c r="E359" i="7" s="1"/>
  <c r="E339" i="7"/>
  <c r="E302" i="7"/>
  <c r="E276" i="7"/>
  <c r="J333" i="7" l="1"/>
  <c r="J72" i="7"/>
  <c r="I155" i="7"/>
  <c r="J345" i="7"/>
  <c r="I294" i="7"/>
  <c r="H267" i="7"/>
  <c r="J268" i="7"/>
  <c r="I284" i="7"/>
  <c r="J285" i="7"/>
  <c r="H253" i="7"/>
  <c r="J254" i="7"/>
  <c r="H197" i="7"/>
  <c r="J198" i="7"/>
  <c r="H365" i="7"/>
  <c r="J366" i="7"/>
  <c r="J191" i="7"/>
  <c r="I366" i="7"/>
  <c r="J19" i="7"/>
  <c r="J31" i="7"/>
  <c r="J41" i="7"/>
  <c r="J65" i="7"/>
  <c r="J152" i="7"/>
  <c r="H159" i="7"/>
  <c r="J159" i="7" s="1"/>
  <c r="J160" i="7"/>
  <c r="H276" i="7"/>
  <c r="J276" i="7" s="1"/>
  <c r="J277" i="7"/>
  <c r="H262" i="7"/>
  <c r="J262" i="7" s="1"/>
  <c r="J263" i="7"/>
  <c r="J33" i="7"/>
  <c r="J34" i="7"/>
  <c r="H106" i="7"/>
  <c r="J106" i="7" s="1"/>
  <c r="J107" i="7"/>
  <c r="H344" i="7"/>
  <c r="J352" i="7"/>
  <c r="I352" i="7"/>
  <c r="I263" i="7"/>
  <c r="J17" i="7"/>
  <c r="J29" i="7"/>
  <c r="J55" i="7"/>
  <c r="J131" i="7"/>
  <c r="I148" i="7"/>
  <c r="J148" i="7"/>
  <c r="J303" i="7"/>
  <c r="J304" i="7"/>
  <c r="H339" i="7"/>
  <c r="J340" i="7"/>
  <c r="H165" i="7"/>
  <c r="J233" i="7"/>
  <c r="H360" i="7"/>
  <c r="I360" i="7" s="1"/>
  <c r="J361" i="7"/>
  <c r="H236" i="7"/>
  <c r="J236" i="7" s="1"/>
  <c r="J237" i="7"/>
  <c r="I345" i="7"/>
  <c r="I333" i="7"/>
  <c r="I304" i="7"/>
  <c r="G147" i="7"/>
  <c r="G146" i="7" s="1"/>
  <c r="G145" i="7" s="1"/>
  <c r="I285" i="7"/>
  <c r="I268" i="7"/>
  <c r="I83" i="7"/>
  <c r="I160" i="7"/>
  <c r="G112" i="7"/>
  <c r="F344" i="7"/>
  <c r="F343" i="7" s="1"/>
  <c r="F330" i="7" s="1"/>
  <c r="I198" i="7"/>
  <c r="F147" i="7"/>
  <c r="F146" i="7" s="1"/>
  <c r="I254" i="7"/>
  <c r="I55" i="7"/>
  <c r="I78" i="7"/>
  <c r="I41" i="7"/>
  <c r="I29" i="7"/>
  <c r="E77" i="7"/>
  <c r="I113" i="7"/>
  <c r="I243" i="7"/>
  <c r="G121" i="7"/>
  <c r="I107" i="7"/>
  <c r="G26" i="7"/>
  <c r="G25" i="7" s="1"/>
  <c r="G24" i="7" s="1"/>
  <c r="G14" i="7"/>
  <c r="G13" i="7" s="1"/>
  <c r="G12" i="7" s="1"/>
  <c r="G40" i="7"/>
  <c r="G39" i="7" s="1"/>
  <c r="G38" i="7" s="1"/>
  <c r="G77" i="7"/>
  <c r="G76" i="7" s="1"/>
  <c r="G75" i="7" s="1"/>
  <c r="I19" i="7"/>
  <c r="I131" i="7"/>
  <c r="E280" i="7"/>
  <c r="E26" i="7"/>
  <c r="I65" i="7"/>
  <c r="I72" i="7"/>
  <c r="I100" i="7"/>
  <c r="G344" i="7"/>
  <c r="G343" i="7" s="1"/>
  <c r="G330" i="7" s="1"/>
  <c r="I344" i="7"/>
  <c r="G240" i="7"/>
  <c r="H147" i="7"/>
  <c r="I135" i="7"/>
  <c r="J121" i="7"/>
  <c r="I122" i="7"/>
  <c r="E139" i="7"/>
  <c r="E138" i="7" s="1"/>
  <c r="E110" i="7" s="1"/>
  <c r="I140" i="7"/>
  <c r="I136" i="7"/>
  <c r="E121" i="7"/>
  <c r="I129" i="7"/>
  <c r="I90" i="7"/>
  <c r="H71" i="7"/>
  <c r="J71" i="7" s="1"/>
  <c r="E40" i="7"/>
  <c r="I46" i="7"/>
  <c r="I33" i="7"/>
  <c r="I31" i="7"/>
  <c r="I22" i="7"/>
  <c r="J21" i="7"/>
  <c r="F12" i="7"/>
  <c r="I17" i="7"/>
  <c r="I27" i="7"/>
  <c r="I267" i="7"/>
  <c r="I365" i="7"/>
  <c r="I302" i="7"/>
  <c r="E14" i="7"/>
  <c r="I15" i="7"/>
  <c r="I34" i="7"/>
  <c r="E266" i="7"/>
  <c r="G224" i="7"/>
  <c r="G223" i="7" s="1"/>
  <c r="J224" i="7"/>
  <c r="E224" i="7"/>
  <c r="E223" i="7" s="1"/>
  <c r="G228" i="7"/>
  <c r="G227" i="7" s="1"/>
  <c r="G226" i="7" s="1"/>
  <c r="J228" i="7"/>
  <c r="E228" i="7"/>
  <c r="E227" i="7" s="1"/>
  <c r="G118" i="3"/>
  <c r="H119" i="3"/>
  <c r="H118" i="3" s="1"/>
  <c r="F119" i="3"/>
  <c r="F118" i="3" s="1"/>
  <c r="I106" i="7" l="1"/>
  <c r="I276" i="7"/>
  <c r="I303" i="7"/>
  <c r="J112" i="7"/>
  <c r="J189" i="7"/>
  <c r="J190" i="7"/>
  <c r="H338" i="7"/>
  <c r="J338" i="7" s="1"/>
  <c r="J339" i="7"/>
  <c r="H196" i="7"/>
  <c r="J196" i="7" s="1"/>
  <c r="J197" i="7"/>
  <c r="J280" i="7"/>
  <c r="J284" i="7"/>
  <c r="J40" i="7"/>
  <c r="K119" i="3"/>
  <c r="J119" i="3"/>
  <c r="J14" i="7"/>
  <c r="J77" i="7"/>
  <c r="H343" i="7"/>
  <c r="J343" i="7" s="1"/>
  <c r="J344" i="7"/>
  <c r="H364" i="7"/>
  <c r="J364" i="7" s="1"/>
  <c r="J365" i="7"/>
  <c r="H146" i="7"/>
  <c r="I146" i="7" s="1"/>
  <c r="J147" i="7"/>
  <c r="H359" i="7"/>
  <c r="J360" i="7"/>
  <c r="J26" i="7"/>
  <c r="I71" i="7"/>
  <c r="I339" i="7"/>
  <c r="H252" i="7"/>
  <c r="J253" i="7"/>
  <c r="H266" i="7"/>
  <c r="J266" i="7" s="1"/>
  <c r="J267" i="7"/>
  <c r="G111" i="7"/>
  <c r="I112" i="7"/>
  <c r="I147" i="7"/>
  <c r="I21" i="7"/>
  <c r="J13" i="7"/>
  <c r="I14" i="7"/>
  <c r="I121" i="7"/>
  <c r="I139" i="7"/>
  <c r="I77" i="7"/>
  <c r="I40" i="7"/>
  <c r="I26" i="7"/>
  <c r="J227" i="7"/>
  <c r="I228" i="7"/>
  <c r="J223" i="7"/>
  <c r="I224" i="7"/>
  <c r="J84" i="3"/>
  <c r="G83" i="3"/>
  <c r="H83" i="3"/>
  <c r="I83" i="3"/>
  <c r="F83" i="3"/>
  <c r="J83" i="3" s="1"/>
  <c r="J63" i="3"/>
  <c r="J111" i="7" l="1"/>
  <c r="J359" i="7"/>
  <c r="H358" i="7"/>
  <c r="J358" i="7" s="1"/>
  <c r="J75" i="7"/>
  <c r="J76" i="7"/>
  <c r="K118" i="3"/>
  <c r="J118" i="3"/>
  <c r="K83" i="3"/>
  <c r="I359" i="7"/>
  <c r="J252" i="7"/>
  <c r="J240" i="7"/>
  <c r="I266" i="7"/>
  <c r="J24" i="7"/>
  <c r="J25" i="7"/>
  <c r="J145" i="7"/>
  <c r="J146" i="7"/>
  <c r="J38" i="7"/>
  <c r="J39" i="7"/>
  <c r="J12" i="7"/>
  <c r="I223" i="7"/>
  <c r="J226" i="7"/>
  <c r="I227" i="7"/>
  <c r="I111" i="7"/>
  <c r="I145" i="7" l="1"/>
  <c r="E76" i="7"/>
  <c r="E75" i="7" s="1"/>
  <c r="E166" i="7"/>
  <c r="E165" i="7" s="1"/>
  <c r="G110" i="7"/>
  <c r="G37" i="7" s="1"/>
  <c r="E176" i="7"/>
  <c r="E175" i="7" s="1"/>
  <c r="F176" i="7"/>
  <c r="F175" i="7" s="1"/>
  <c r="G177" i="7"/>
  <c r="G176" i="7" s="1"/>
  <c r="G175" i="7" s="1"/>
  <c r="E191" i="7"/>
  <c r="E190" i="7" s="1"/>
  <c r="E189" i="7" s="1"/>
  <c r="E197" i="7"/>
  <c r="E196" i="7" s="1"/>
  <c r="E195" i="7" s="1"/>
  <c r="E207" i="7"/>
  <c r="E206" i="7" s="1"/>
  <c r="E205" i="7" s="1"/>
  <c r="F207" i="7"/>
  <c r="G207" i="7"/>
  <c r="G206" i="7" s="1"/>
  <c r="G205" i="7" s="1"/>
  <c r="H207" i="7"/>
  <c r="E221" i="7"/>
  <c r="G221" i="7"/>
  <c r="E226" i="7"/>
  <c r="I226" i="7" s="1"/>
  <c r="J221" i="7" l="1"/>
  <c r="J207" i="7"/>
  <c r="G36" i="7"/>
  <c r="I76" i="7"/>
  <c r="I221" i="7"/>
  <c r="I207" i="7"/>
  <c r="I197" i="7"/>
  <c r="I191" i="7"/>
  <c r="I177" i="7"/>
  <c r="I167" i="7"/>
  <c r="G220" i="7"/>
  <c r="G219" i="7" s="1"/>
  <c r="H176" i="7"/>
  <c r="J52" i="3"/>
  <c r="J53" i="3"/>
  <c r="J54" i="3"/>
  <c r="J56" i="3"/>
  <c r="J58" i="3"/>
  <c r="J59" i="3"/>
  <c r="J62" i="3"/>
  <c r="J64" i="3"/>
  <c r="J65" i="3"/>
  <c r="J67" i="3"/>
  <c r="J68" i="3"/>
  <c r="J69" i="3"/>
  <c r="J70" i="3"/>
  <c r="J71" i="3"/>
  <c r="J72" i="3"/>
  <c r="J74" i="3"/>
  <c r="J75" i="3"/>
  <c r="J76" i="3"/>
  <c r="J77" i="3"/>
  <c r="J78" i="3"/>
  <c r="J79" i="3"/>
  <c r="J80" i="3"/>
  <c r="J81" i="3"/>
  <c r="J82" i="3"/>
  <c r="J86" i="3"/>
  <c r="J87" i="3"/>
  <c r="J88" i="3"/>
  <c r="J89" i="3"/>
  <c r="J90" i="3"/>
  <c r="J91" i="3"/>
  <c r="J92" i="3"/>
  <c r="J95" i="3"/>
  <c r="J96" i="3"/>
  <c r="J97" i="3"/>
  <c r="J98" i="3"/>
  <c r="J102" i="3"/>
  <c r="J106" i="3"/>
  <c r="J110" i="3"/>
  <c r="J111" i="3"/>
  <c r="J112" i="3"/>
  <c r="J113" i="3"/>
  <c r="J114" i="3"/>
  <c r="J115" i="3"/>
  <c r="J117" i="3"/>
  <c r="H116" i="3"/>
  <c r="K116" i="3"/>
  <c r="F116" i="3"/>
  <c r="G108" i="3"/>
  <c r="G107" i="3" s="1"/>
  <c r="H109" i="3"/>
  <c r="H108" i="3" s="1"/>
  <c r="I109" i="3"/>
  <c r="K109" i="3" s="1"/>
  <c r="F109" i="3"/>
  <c r="H104" i="3"/>
  <c r="H103" i="3" s="1"/>
  <c r="G99" i="3"/>
  <c r="H100" i="3"/>
  <c r="H99" i="3" s="1"/>
  <c r="H94" i="3"/>
  <c r="G93" i="3"/>
  <c r="H93" i="3"/>
  <c r="H85" i="3"/>
  <c r="K85" i="3"/>
  <c r="H73" i="3"/>
  <c r="K73" i="3"/>
  <c r="H66" i="3"/>
  <c r="K66" i="3"/>
  <c r="H61" i="3"/>
  <c r="K61" i="3"/>
  <c r="G60" i="3"/>
  <c r="H57" i="3"/>
  <c r="K57" i="3"/>
  <c r="H55" i="3"/>
  <c r="K55" i="3"/>
  <c r="H51" i="3"/>
  <c r="K51" i="3"/>
  <c r="H16" i="3"/>
  <c r="G14" i="3"/>
  <c r="H14" i="3"/>
  <c r="H24" i="3"/>
  <c r="H23" i="3" s="1"/>
  <c r="G26" i="3"/>
  <c r="H27" i="3"/>
  <c r="H26" i="3" s="1"/>
  <c r="H32" i="3"/>
  <c r="H30" i="3"/>
  <c r="I30" i="3"/>
  <c r="F30" i="3"/>
  <c r="H36" i="3"/>
  <c r="H35" i="3" s="1"/>
  <c r="G40" i="3"/>
  <c r="H40" i="3"/>
  <c r="I40" i="3"/>
  <c r="F41" i="3"/>
  <c r="H60" i="3" l="1"/>
  <c r="K99" i="3"/>
  <c r="K103" i="3"/>
  <c r="K40" i="3"/>
  <c r="K30" i="3"/>
  <c r="J30" i="3"/>
  <c r="J220" i="7"/>
  <c r="K36" i="3"/>
  <c r="J36" i="3"/>
  <c r="K27" i="3"/>
  <c r="J27" i="3"/>
  <c r="K16" i="3"/>
  <c r="J16" i="3"/>
  <c r="K93" i="3"/>
  <c r="K94" i="3"/>
  <c r="J205" i="7"/>
  <c r="J206" i="7"/>
  <c r="K24" i="3"/>
  <c r="J24" i="3"/>
  <c r="F39" i="3"/>
  <c r="J39" i="3" s="1"/>
  <c r="J41" i="3"/>
  <c r="K32" i="3"/>
  <c r="J32" i="3"/>
  <c r="K14" i="3"/>
  <c r="J14" i="3"/>
  <c r="H175" i="7"/>
  <c r="J175" i="7" s="1"/>
  <c r="J176" i="7"/>
  <c r="J103" i="3"/>
  <c r="K60" i="3"/>
  <c r="F108" i="3"/>
  <c r="F107" i="3" s="1"/>
  <c r="H107" i="3"/>
  <c r="I190" i="7"/>
  <c r="I196" i="7"/>
  <c r="I166" i="7"/>
  <c r="I206" i="7"/>
  <c r="I176" i="7"/>
  <c r="I220" i="7"/>
  <c r="I75" i="7"/>
  <c r="H50" i="3"/>
  <c r="H49" i="3" s="1"/>
  <c r="H13" i="3"/>
  <c r="J116" i="3"/>
  <c r="J94" i="3"/>
  <c r="J85" i="3"/>
  <c r="J55" i="3"/>
  <c r="J51" i="3"/>
  <c r="G29" i="3"/>
  <c r="G12" i="3" s="1"/>
  <c r="J109" i="3"/>
  <c r="J104" i="3"/>
  <c r="J99" i="3"/>
  <c r="J73" i="3"/>
  <c r="J100" i="3"/>
  <c r="J66" i="3"/>
  <c r="J61" i="3"/>
  <c r="J57" i="3"/>
  <c r="J219" i="7"/>
  <c r="G50" i="3"/>
  <c r="G49" i="3" s="1"/>
  <c r="G48" i="3" s="1"/>
  <c r="F40" i="3"/>
  <c r="J40" i="3" s="1"/>
  <c r="H29" i="3"/>
  <c r="K50" i="3" l="1"/>
  <c r="J93" i="3"/>
  <c r="K13" i="3"/>
  <c r="J13" i="3"/>
  <c r="K35" i="3"/>
  <c r="J35" i="3"/>
  <c r="K26" i="3"/>
  <c r="J26" i="3"/>
  <c r="K107" i="3"/>
  <c r="K108" i="3"/>
  <c r="K23" i="3"/>
  <c r="J23" i="3"/>
  <c r="K29" i="3"/>
  <c r="J29" i="3"/>
  <c r="H48" i="3"/>
  <c r="G11" i="3"/>
  <c r="J60" i="3"/>
  <c r="I189" i="7"/>
  <c r="I219" i="7"/>
  <c r="I195" i="7"/>
  <c r="I205" i="7"/>
  <c r="I175" i="7"/>
  <c r="I165" i="7"/>
  <c r="H12" i="3"/>
  <c r="H11" i="3" s="1"/>
  <c r="K49" i="3"/>
  <c r="J50" i="3"/>
  <c r="J108" i="3"/>
  <c r="J107" i="3" l="1"/>
  <c r="K12" i="3"/>
  <c r="J12" i="3"/>
  <c r="I110" i="7"/>
  <c r="I138" i="7"/>
  <c r="I159" i="7"/>
  <c r="I48" i="3"/>
  <c r="K48" i="3" s="1"/>
  <c r="J49" i="3"/>
  <c r="F11" i="3"/>
  <c r="F48" i="3"/>
  <c r="J11" i="3" l="1"/>
  <c r="K11" i="3"/>
  <c r="J37" i="7"/>
  <c r="J48" i="3"/>
  <c r="F13" i="5"/>
  <c r="F14" i="5"/>
  <c r="F15" i="5"/>
  <c r="F13" i="8" l="1"/>
  <c r="F15" i="8"/>
  <c r="F17" i="8"/>
  <c r="F18" i="8"/>
  <c r="F20" i="8"/>
  <c r="D19" i="8"/>
  <c r="F21" i="8"/>
  <c r="F22" i="8"/>
  <c r="F25" i="8"/>
  <c r="F34" i="8"/>
  <c r="F36" i="8"/>
  <c r="F38" i="8"/>
  <c r="F39" i="8"/>
  <c r="F41" i="8"/>
  <c r="F42" i="8"/>
  <c r="F43" i="8"/>
  <c r="F46" i="8"/>
  <c r="I9" i="10" l="1"/>
  <c r="J14" i="10"/>
  <c r="J13" i="10"/>
  <c r="J10" i="10"/>
  <c r="H332" i="7" l="1"/>
  <c r="E232" i="7"/>
  <c r="J320" i="7" l="1"/>
  <c r="H331" i="7"/>
  <c r="J332" i="7"/>
  <c r="I236" i="7"/>
  <c r="I232" i="7"/>
  <c r="I253" i="7"/>
  <c r="H231" i="7"/>
  <c r="J231" i="7" s="1"/>
  <c r="E231" i="7"/>
  <c r="E230" i="7" s="1"/>
  <c r="F10" i="7"/>
  <c r="E343" i="7"/>
  <c r="E326" i="7"/>
  <c r="E325" i="7" s="1"/>
  <c r="E324" i="7" s="1"/>
  <c r="E320" i="7"/>
  <c r="E319" i="7" s="1"/>
  <c r="E318" i="7" s="1"/>
  <c r="E262" i="7"/>
  <c r="E252" i="7" s="1"/>
  <c r="E242" i="7"/>
  <c r="E241" i="7" s="1"/>
  <c r="E364" i="7"/>
  <c r="I364" i="7" s="1"/>
  <c r="E13" i="7"/>
  <c r="I13" i="7" s="1"/>
  <c r="E25" i="7"/>
  <c r="G11" i="7"/>
  <c r="G10" i="7" s="1"/>
  <c r="E39" i="7"/>
  <c r="I39" i="7" s="1"/>
  <c r="G325" i="7"/>
  <c r="G324" i="7" s="1"/>
  <c r="J324" i="7" l="1"/>
  <c r="J325" i="7"/>
  <c r="H330" i="7"/>
  <c r="J330" i="7" s="1"/>
  <c r="J331" i="7"/>
  <c r="J318" i="7"/>
  <c r="J319" i="7"/>
  <c r="I326" i="7"/>
  <c r="I320" i="7"/>
  <c r="E240" i="7"/>
  <c r="I281" i="7"/>
  <c r="I252" i="7"/>
  <c r="I343" i="7"/>
  <c r="I262" i="7"/>
  <c r="J11" i="7"/>
  <c r="I242" i="7"/>
  <c r="H230" i="7"/>
  <c r="I231" i="7"/>
  <c r="I319" i="7"/>
  <c r="I241" i="7"/>
  <c r="I325" i="7"/>
  <c r="E24" i="7"/>
  <c r="I24" i="7" s="1"/>
  <c r="I25" i="7"/>
  <c r="E358" i="7"/>
  <c r="I358" i="7" s="1"/>
  <c r="I332" i="7"/>
  <c r="E338" i="7"/>
  <c r="I338" i="7" s="1"/>
  <c r="E38" i="7"/>
  <c r="E12" i="7"/>
  <c r="D24" i="8"/>
  <c r="D16" i="8"/>
  <c r="D14" i="8"/>
  <c r="D12" i="8"/>
  <c r="G14" i="8" l="1"/>
  <c r="G24" i="8"/>
  <c r="J188" i="7"/>
  <c r="J230" i="7"/>
  <c r="G16" i="8"/>
  <c r="G12" i="8"/>
  <c r="F12" i="8"/>
  <c r="F14" i="8"/>
  <c r="F16" i="8"/>
  <c r="F19" i="8"/>
  <c r="I38" i="7"/>
  <c r="I37" i="7"/>
  <c r="I240" i="7"/>
  <c r="I280" i="7"/>
  <c r="I230" i="7"/>
  <c r="I324" i="7"/>
  <c r="I318" i="7"/>
  <c r="J10" i="7"/>
  <c r="E11" i="7"/>
  <c r="I12" i="7"/>
  <c r="E331" i="7"/>
  <c r="I331" i="7" s="1"/>
  <c r="F24" i="8"/>
  <c r="D11" i="8"/>
  <c r="G45" i="8"/>
  <c r="F40" i="8"/>
  <c r="G37" i="8"/>
  <c r="G35" i="8"/>
  <c r="F33" i="8" l="1"/>
  <c r="G33" i="8"/>
  <c r="F37" i="8"/>
  <c r="F45" i="8"/>
  <c r="G11" i="8"/>
  <c r="E10" i="7"/>
  <c r="I11" i="7"/>
  <c r="E330" i="7"/>
  <c r="I36" i="7"/>
  <c r="F11" i="8"/>
  <c r="F35" i="8"/>
  <c r="D33" i="8"/>
  <c r="D35" i="8"/>
  <c r="D37" i="8"/>
  <c r="D45" i="8"/>
  <c r="G12" i="5"/>
  <c r="D12" i="5"/>
  <c r="D11" i="5" s="1"/>
  <c r="F32" i="8" l="1"/>
  <c r="G32" i="8"/>
  <c r="F12" i="5"/>
  <c r="G11" i="5"/>
  <c r="E188" i="7"/>
  <c r="I188" i="7" s="1"/>
  <c r="I330" i="7"/>
  <c r="G9" i="7"/>
  <c r="I10" i="7"/>
  <c r="D32" i="8"/>
  <c r="F11" i="5" l="1"/>
  <c r="E9" i="7"/>
  <c r="I9" i="7" s="1"/>
  <c r="I23" i="10"/>
  <c r="H23" i="10"/>
  <c r="G23" i="10"/>
  <c r="F23" i="10"/>
  <c r="I12" i="10"/>
  <c r="H12" i="10"/>
  <c r="G12" i="10"/>
  <c r="F12" i="10"/>
  <c r="H9" i="10"/>
  <c r="K9" i="10"/>
  <c r="F9" i="10"/>
  <c r="K12" i="10" l="1"/>
  <c r="J12" i="10"/>
  <c r="H15" i="10"/>
  <c r="H25" i="10" s="1"/>
  <c r="G25" i="10"/>
  <c r="F15" i="10"/>
  <c r="F25" i="10" s="1"/>
  <c r="J9" i="10"/>
  <c r="I15" i="10"/>
  <c r="I25" i="10" s="1"/>
  <c r="J25" i="10" l="1"/>
  <c r="F167" i="7"/>
  <c r="F166" i="7" l="1"/>
  <c r="J167" i="7"/>
  <c r="J166" i="7" l="1"/>
  <c r="J165" i="7" l="1"/>
  <c r="J9" i="7" l="1"/>
  <c r="J36" i="7"/>
</calcChain>
</file>

<file path=xl/sharedStrings.xml><?xml version="1.0" encoding="utf-8"?>
<sst xmlns="http://schemas.openxmlformats.org/spreadsheetml/2006/main" count="671" uniqueCount="292">
  <si>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</si>
  <si>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</si>
  <si>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</si>
  <si>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</si>
  <si>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</si>
  <si>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</si>
  <si>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</si>
  <si>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</si>
  <si>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</si>
  <si>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</si>
  <si>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</si>
  <si>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</si>
  <si>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</si>
  <si>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</si>
  <si>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</si>
  <si>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</si>
  <si>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</si>
  <si>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</si>
  <si>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</si>
  <si>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</si>
  <si>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</si>
  <si>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</si>
  <si>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</si>
  <si>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</si>
  <si>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</si>
  <si>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Izvršenje 2022.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</si>
  <si>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</si>
  <si>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</si>
  <si>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</si>
  <si>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</si>
  <si>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</si>
  <si>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</si>
  <si>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</si>
  <si>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</si>
  <si>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</si>
  <si>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</si>
  <si>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</si>
  <si>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</si>
  <si>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</si>
  <si>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</si>
  <si>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</si>
  <si>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</si>
  <si>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</si>
  <si>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</si>
  <si>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</si>
  <si>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</si>
  <si>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</si>
  <si>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</si>
  <si>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</si>
  <si>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</si>
  <si>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</si>
  <si>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</si>
  <si>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</si>
  <si>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</si>
  <si>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</si>
  <si>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</si>
  <si>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</si>
  <si>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</si>
  <si>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</si>
  <si>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</si>
  <si>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</si>
  <si>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</si>
  <si>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</si>
  <si>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</si>
  <si>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</si>
  <si>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</si>
  <si>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</si>
  <si>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</si>
  <si>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</si>
  <si>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</si>
  <si>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</si>
  <si>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</si>
  <si>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</si>
  <si>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</si>
  <si>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</si>
  <si>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</si>
  <si>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</si>
  <si>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</si>
  <si>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</si>
  <si>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</si>
  <si>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</si>
  <si>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</si>
  <si>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</si>
  <si>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</si>
  <si>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</si>
  <si>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</si>
  <si>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</si>
  <si>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</si>
  <si>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</si>
  <si>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</si>
  <si>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</si>
  <si>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</si>
  <si>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</si>
  <si>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</si>
  <si>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</si>
  <si>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</si>
  <si>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</si>
  <si>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</si>
  <si>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</si>
  <si>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</si>
  <si>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</si>
  <si>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</si>
  <si>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</si>
  <si>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</si>
  <si>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</si>
  <si>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</si>
  <si>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</si>
  <si>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</si>
  <si>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</si>
  <si>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</si>
  <si>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</si>
  <si>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</si>
  <si>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</si>
  <si>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</si>
  <si>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</si>
  <si>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</si>
  <si>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</si>
  <si>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</si>
  <si>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</si>
  <si>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</si>
  <si>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</si>
  <si>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</si>
  <si>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</si>
  <si>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Tekući plan 2023.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</si>
  <si>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</si>
  <si>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</si>
  <si>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</si>
  <si>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</si>
  <si>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</si>
  <si>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</si>
  <si>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</si>
  <si>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</si>
  <si>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</si>
  <si>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</si>
  <si>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</si>
  <si>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</si>
  <si>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</si>
  <si>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</si>
  <si>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</si>
  <si>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</si>
  <si>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</si>
  <si>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OSTVARENJE/IZVRŠENJE  1.-12.2023.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</si>
  <si>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</si>
  <si>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</si>
  <si>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</si>
  <si>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</si>
  <si>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</si>
  <si>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</si>
  <si>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</si>
  <si>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</si>
  <si>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</si>
  <si>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</si>
  <si>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</si>
  <si>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</si>
  <si>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</si>
  <si>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</si>
  <si>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</si>
  <si>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</si>
  <si>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</si>
  <si>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</si>
  <si>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</si>
  <si>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</si>
  <si>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</si>
  <si>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</si>
  <si>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</si>
  <si>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</si>
  <si>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</si>
  <si>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</si>
  <si>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</si>
  <si>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</si>
  <si>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</si>
  <si>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</si>
  <si>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</si>
  <si>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</si>
  <si>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</si>
  <si>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</si>
  <si>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</si>
  <si>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</si>
  <si>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</si>
  <si>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</si>
  <si>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</si>
  <si>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</si>
  <si>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</si>
  <si>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</si>
  <si>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</si>
  <si>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</si>
  <si>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</si>
  <si>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</si>
  <si>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</si>
  <si>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</si>
  <si>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</si>
  <si>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</si>
  <si>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</si>
  <si>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</si>
  <si>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</si>
  <si>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</si>
  <si>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</si>
  <si>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</si>
  <si>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</si>
  <si>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</si>
  <si>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</si>
  <si>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</si>
  <si>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</si>
  <si>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</si>
  <si>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</si>
  <si>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</si>
  <si>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</si>
  <si>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</si>
  <si>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</si>
  <si>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</si>
  <si>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</si>
  <si>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</si>
  <si>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</si>
  <si>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</si>
  <si>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</si>
  <si>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</si>
  <si>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</si>
  <si>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</si>
  <si>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</si>
  <si>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</si>
  <si>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</si>
  <si>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</si>
  <si>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</si>
  <si>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</si>
  <si>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</si>
  <si>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</si>
  <si>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</si>
  <si>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</si>
  <si>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</si>
  <si>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</si>
  <si>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</si>
  <si>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</si>
  <si>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</si>
  <si>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</si>
  <si>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</si>
  <si>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</si>
  <si>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</si>
  <si>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</si>
  <si>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</si>
  <si>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</si>
  <si>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</si>
  <si>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</si>
  <si>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</si>
  <si>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</si>
  <si>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</si>
  <si>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</si>
  <si>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</si>
  <si>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</si>
  <si>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</si>
  <si>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</si>
  <si>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</si>
  <si>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Izvor financiranja  5.2.1</t>
  </si>
  <si>
    <t xml:space="preserve">  451</t>
  </si>
  <si>
    <t xml:space="preserve">  4511</t>
  </si>
  <si>
    <t>Rashodi za materujal i energiju</t>
  </si>
  <si>
    <t>1.1.1 Opći prihodi i primici</t>
  </si>
  <si>
    <t>5.2.1 Ostale pomoći</t>
  </si>
  <si>
    <t>5.6.1 Fondovi EU</t>
  </si>
  <si>
    <t xml:space="preserve">   Izvor financiranja  4.3.2</t>
  </si>
  <si>
    <t>Prihodi za posebne namjene proračunski korisnici-prenesena sredstva</t>
  </si>
  <si>
    <t>INDEKS           5/3*100</t>
  </si>
  <si>
    <t>PRENESENI VIŠAK/MANJAK IZ PRETHODNE GODINE</t>
  </si>
  <si>
    <t>PRIJENOS VIŠKA/MANJKA U SLJEDEĆE RAZDOBLJE</t>
  </si>
  <si>
    <t>INDEKS          5/3*100</t>
  </si>
  <si>
    <t>Tekuće donacije u novcu</t>
  </si>
  <si>
    <t>Pomoći temeljem prijenosa EU sredstava</t>
  </si>
  <si>
    <t>Tekuće pomoći temeljem prijenosa EU sredstava</t>
  </si>
  <si>
    <t>Kapitalne pomoći temeljem prijenosa EU sredstava</t>
  </si>
  <si>
    <t>Naknade građanima i kućanstvima u novcu</t>
  </si>
  <si>
    <t>Prihodi od nadležnog proračuna za financiranje redovne djelatnosti proračunskih korisnika</t>
  </si>
  <si>
    <t>59 Pomoći/Fondovi EU proračunski korisnici</t>
  </si>
  <si>
    <t>Izvorni plan ili rebalans 2023.</t>
  </si>
  <si>
    <t xml:space="preserve">INDEKS            5/3*100               </t>
  </si>
  <si>
    <t>INDEKS                                   5/3*100</t>
  </si>
  <si>
    <t>INDEKS                                5/3*100</t>
  </si>
  <si>
    <t>Indeks                                5/3*100</t>
  </si>
  <si>
    <t>Izvor 5.9.2</t>
  </si>
  <si>
    <t>Pomoći/Fondovi EU proračunski korisnici-prenesena sredstva</t>
  </si>
  <si>
    <t xml:space="preserve">Ostali financijski rashodi </t>
  </si>
  <si>
    <t>OŠ SMOKVICA</t>
  </si>
  <si>
    <t xml:space="preserve">Izvor 3.2.2. </t>
  </si>
  <si>
    <t>R4727</t>
  </si>
  <si>
    <t>Rashodi za mat. I energiju</t>
  </si>
  <si>
    <t>Pomoći/Fondovi EU pror.kor.-Prenesena sredstva</t>
  </si>
  <si>
    <t>Izvor 5.9.1.</t>
  </si>
  <si>
    <t>R0682</t>
  </si>
  <si>
    <t>R5306</t>
  </si>
  <si>
    <t>Pomoći fondovi EU pror. Korisnici</t>
  </si>
  <si>
    <t>R0683</t>
  </si>
  <si>
    <t>Ostale naknade iz pričuva u naravi</t>
  </si>
  <si>
    <t>GODIŠNJI IZVJEŠTAJ O IZVRŠENJU FINANCIJSKOG PLANA OŠ SMOKVICA</t>
  </si>
  <si>
    <t>Prijenosi između pror. Korisnika istog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</si>
</sst>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22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3" fontId="27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5" fillId="4" borderId="3" xfId="0" applyNumberFormat="1" applyFont="1" applyFill="1" applyBorder="1" applyAlignment="1" applyProtection="1">
      <alignment horizontal="right" vertical="center" wrapText="1"/>
    </xf>
    <xf numFmtId="3" fontId="26" fillId="5" borderId="3" xfId="0" applyNumberFormat="1" applyFont="1" applyFill="1" applyBorder="1" applyAlignment="1" applyProtection="1">
      <alignment horizontal="righ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7" fillId="4" borderId="3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2" fontId="22" fillId="3" borderId="3" xfId="0" applyNumberFormat="1" applyFont="1" applyFill="1" applyBorder="1" applyAlignment="1">
      <alignment horizontal="right"/>
    </xf>
    <xf numFmtId="2" fontId="3" fillId="9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24" fillId="9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0" fillId="5" borderId="3" xfId="0" applyNumberFormat="1" applyFill="1" applyBorder="1"/>
    <xf numFmtId="2" fontId="23" fillId="9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/>
    <xf numFmtId="2" fontId="0" fillId="2" borderId="0" xfId="0" applyNumberFormat="1" applyFill="1"/>
    <xf numFmtId="2" fontId="3" fillId="2" borderId="4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0" fontId="0" fillId="9" borderId="0" xfId="0" applyFill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3" fillId="12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11" borderId="1" xfId="0" applyNumberFormat="1" applyFont="1" applyFill="1" applyBorder="1" applyAlignment="1" applyProtection="1">
      <alignment horizontal="center" vertical="center" wrapText="1"/>
    </xf>
    <xf numFmtId="0" fontId="6" fillId="11" borderId="2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vertical="center" wrapText="1"/>
    </xf>
    <xf numFmtId="3" fontId="3" fillId="11" borderId="3" xfId="0" applyNumberFormat="1" applyFont="1" applyFill="1" applyBorder="1" applyAlignment="1" applyProtection="1">
      <alignment horizontal="right" vertical="center" wrapText="1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2" fontId="22" fillId="7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2" fontId="3" fillId="13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NumberFormat="1" applyFont="1" applyFill="1" applyBorder="1" applyAlignment="1" applyProtection="1">
      <alignment vertical="center" wrapText="1"/>
    </xf>
    <xf numFmtId="0" fontId="3" fillId="13" borderId="1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</xf>
    <xf numFmtId="0" fontId="3" fillId="13" borderId="4" xfId="0" applyNumberFormat="1" applyFont="1" applyFill="1" applyBorder="1" applyAlignment="1" applyProtection="1">
      <alignment horizontal="left" vertical="center" wrapText="1"/>
    </xf>
    <xf numFmtId="0" fontId="22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20" fillId="13" borderId="4" xfId="0" applyNumberFormat="1" applyFont="1" applyFill="1" applyBorder="1" applyAlignment="1" applyProtection="1">
      <alignment vertical="center" wrapText="1"/>
    </xf>
    <xf numFmtId="0" fontId="3" fillId="13" borderId="8" xfId="0" applyNumberFormat="1" applyFont="1" applyFill="1" applyBorder="1" applyAlignment="1" applyProtection="1">
      <alignment horizontal="left" vertical="center" wrapText="1" indent="1"/>
    </xf>
    <xf numFmtId="0" fontId="3" fillId="13" borderId="9" xfId="0" applyNumberFormat="1" applyFont="1" applyFill="1" applyBorder="1" applyAlignment="1" applyProtection="1">
      <alignment horizontal="left" vertical="center" wrapText="1" indent="1"/>
    </xf>
    <xf numFmtId="0" fontId="3" fillId="13" borderId="10" xfId="0" applyNumberFormat="1" applyFont="1" applyFill="1" applyBorder="1" applyAlignment="1" applyProtection="1">
      <alignment horizontal="left" vertical="center" wrapText="1" indent="1"/>
    </xf>
    <xf numFmtId="0" fontId="7" fillId="13" borderId="4" xfId="0" applyNumberFormat="1" applyFont="1" applyFill="1" applyBorder="1" applyAlignment="1" applyProtection="1">
      <alignment vertical="center" wrapText="1"/>
    </xf>
    <xf numFmtId="0" fontId="20" fillId="13" borderId="3" xfId="0" applyNumberFormat="1" applyFont="1" applyFill="1" applyBorder="1" applyAlignment="1" applyProtection="1">
      <alignment vertical="center" wrapTex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/>
    </xf>
    <xf numFmtId="2" fontId="23" fillId="13" borderId="3" xfId="0" applyNumberFormat="1" applyFont="1" applyFill="1" applyBorder="1" applyAlignment="1">
      <alignment horizontal="right"/>
    </xf>
    <xf numFmtId="0" fontId="20" fillId="12" borderId="3" xfId="0" applyNumberFormat="1" applyFont="1" applyFill="1" applyBorder="1" applyAlignment="1" applyProtection="1">
      <alignment vertical="center" wrapText="1"/>
    </xf>
    <xf numFmtId="2" fontId="23" fillId="12" borderId="3" xfId="0" applyNumberFormat="1" applyFont="1" applyFill="1" applyBorder="1" applyAlignment="1">
      <alignment horizontal="right"/>
    </xf>
    <xf numFmtId="0" fontId="3" fillId="12" borderId="3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0" fillId="12" borderId="4" xfId="0" applyNumberFormat="1" applyFont="1" applyFill="1" applyBorder="1" applyAlignment="1" applyProtection="1">
      <alignment vertical="center" wrapText="1"/>
    </xf>
    <xf numFmtId="0" fontId="7" fillId="12" borderId="3" xfId="0" applyNumberFormat="1" applyFont="1" applyFill="1" applyBorder="1" applyAlignment="1" applyProtection="1">
      <alignment vertical="center" wrapText="1"/>
    </xf>
    <xf numFmtId="0" fontId="23" fillId="12" borderId="9" xfId="0" applyNumberFormat="1" applyFont="1" applyFill="1" applyBorder="1" applyAlignment="1" applyProtection="1">
      <alignment horizontal="left" vertical="center" wrapText="1" indent="1"/>
    </xf>
    <xf numFmtId="0" fontId="2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7" fillId="12" borderId="4" xfId="0" applyNumberFormat="1" applyFont="1" applyFill="1" applyBorder="1" applyAlignment="1" applyProtection="1">
      <alignment vertical="center" wrapText="1"/>
    </xf>
    <xf numFmtId="0" fontId="20" fillId="12" borderId="3" xfId="0" quotePrefix="1" applyFont="1" applyFill="1" applyBorder="1" applyAlignment="1">
      <alignment horizontal="left" vertical="center" wrapText="1"/>
    </xf>
    <xf numFmtId="0" fontId="3" fillId="12" borderId="3" xfId="0" applyNumberFormat="1" applyFont="1" applyFill="1" applyBorder="1" applyAlignment="1" applyProtection="1">
      <alignment horizontal="left" vertical="center" wrapText="1"/>
    </xf>
    <xf numFmtId="0" fontId="3" fillId="12" borderId="9" xfId="0" applyNumberFormat="1" applyFont="1" applyFill="1" applyBorder="1" applyAlignment="1" applyProtection="1">
      <alignment horizontal="left" vertical="center" wrapText="1" indent="1"/>
    </xf>
    <xf numFmtId="0" fontId="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4" borderId="3" xfId="0" applyNumberFormat="1" applyFont="1" applyFill="1" applyBorder="1" applyAlignment="1" applyProtection="1">
      <alignment horizontal="left" vertical="center" wrapText="1"/>
    </xf>
    <xf numFmtId="2" fontId="3" fillId="14" borderId="3" xfId="0" applyNumberFormat="1" applyFont="1" applyFill="1" applyBorder="1" applyAlignment="1">
      <alignment horizontal="right"/>
    </xf>
    <xf numFmtId="0" fontId="3" fillId="14" borderId="3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0" fillId="9" borderId="15" xfId="0" applyNumberFormat="1" applyFont="1" applyFill="1" applyBorder="1" applyAlignment="1" applyProtection="1">
      <alignment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1" fillId="7" borderId="3" xfId="0" applyNumberFormat="1" applyFont="1" applyFill="1" applyBorder="1"/>
    <xf numFmtId="2" fontId="1" fillId="3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2" fontId="3" fillId="11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2" fontId="3" fillId="12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13" borderId="3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10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2" fontId="9" fillId="2" borderId="3" xfId="0" applyNumberFormat="1" applyFont="1" applyFill="1" applyBorder="1" applyAlignment="1">
      <alignment horizontal="right"/>
    </xf>
    <xf numFmtId="0" fontId="9" fillId="2" borderId="8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 indent="1"/>
    </xf>
    <xf numFmtId="0" fontId="6" fillId="2" borderId="10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2" fontId="6" fillId="9" borderId="3" xfId="0" applyNumberFormat="1" applyFont="1" applyFill="1" applyBorder="1" applyAlignment="1">
      <alignment horizontal="right"/>
    </xf>
    <xf numFmtId="0" fontId="6" fillId="2" borderId="14" xfId="0" applyNumberFormat="1" applyFont="1" applyFill="1" applyBorder="1" applyAlignment="1" applyProtection="1">
      <alignment horizontal="left" vertical="center" wrapText="1" indent="1"/>
    </xf>
    <xf numFmtId="0" fontId="6" fillId="13" borderId="1" xfId="0" applyNumberFormat="1" applyFont="1" applyFill="1" applyBorder="1" applyAlignment="1" applyProtection="1">
      <alignment horizontal="left" vertical="center" wrapText="1" indent="1"/>
    </xf>
    <xf numFmtId="0" fontId="6" fillId="5" borderId="1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9" fillId="5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/>
    </xf>
    <xf numFmtId="0" fontId="28" fillId="0" borderId="3" xfId="0" applyFont="1" applyBorder="1"/>
    <xf numFmtId="3" fontId="7" fillId="2" borderId="4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9" fillId="3" borderId="4" xfId="0" applyNumberFormat="1" applyFont="1" applyFill="1" applyBorder="1" applyAlignment="1" applyProtection="1">
      <alignment horizontal="right" vertical="center" wrapText="1"/>
    </xf>
    <xf numFmtId="2" fontId="29" fillId="11" borderId="3" xfId="0" applyNumberFormat="1" applyFont="1" applyFill="1" applyBorder="1" applyAlignment="1" applyProtection="1">
      <alignment horizontal="right" vertical="center" wrapText="1"/>
    </xf>
    <xf numFmtId="3" fontId="9" fillId="4" borderId="3" xfId="0" applyNumberFormat="1" applyFont="1" applyFill="1" applyBorder="1" applyAlignment="1">
      <alignment horizontal="right"/>
    </xf>
    <xf numFmtId="3" fontId="7" fillId="5" borderId="3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3" fontId="30" fillId="5" borderId="3" xfId="0" applyNumberFormat="1" applyFont="1" applyFill="1" applyBorder="1"/>
    <xf numFmtId="0" fontId="30" fillId="5" borderId="3" xfId="0" applyFont="1" applyFill="1" applyBorder="1"/>
    <xf numFmtId="0" fontId="31" fillId="5" borderId="3" xfId="0" applyFont="1" applyFill="1" applyBorder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2" fillId="2" borderId="7" xfId="0" applyNumberFormat="1" applyFont="1" applyFill="1" applyBorder="1" applyAlignment="1" applyProtection="1">
      <alignment horizontal="left" vertical="center" wrapText="1" inden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13" borderId="3" xfId="0" applyNumberFormat="1" applyFont="1" applyFill="1" applyBorder="1" applyAlignment="1" applyProtection="1">
      <alignment horizontal="left" vertical="center" wrapText="1" indent="1"/>
    </xf>
    <xf numFmtId="0" fontId="23" fillId="12" borderId="6" xfId="0" applyNumberFormat="1" applyFont="1" applyFill="1" applyBorder="1" applyAlignment="1" applyProtection="1">
      <alignment horizontal="left" vertical="center" wrapText="1" indent="1"/>
    </xf>
    <xf numFmtId="0" fontId="6" fillId="9" borderId="3" xfId="0" applyNumberFormat="1" applyFont="1" applyFill="1" applyBorder="1" applyAlignment="1" applyProtection="1">
      <alignment horizontal="left" vertical="center" wrapText="1" indent="1"/>
    </xf>
    <xf numFmtId="0" fontId="23" fillId="12" borderId="3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  <xf numFmtId="0" fontId="23" fillId="13" borderId="7" xfId="0" applyNumberFormat="1" applyFont="1" applyFill="1" applyBorder="1" applyAlignment="1" applyProtection="1">
      <alignment horizontal="left" vertical="center" wrapText="1" inden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22" fillId="2" borderId="11" xfId="0" applyNumberFormat="1" applyFont="1" applyFill="1" applyBorder="1" applyAlignment="1" applyProtection="1">
      <alignment horizontal="left" vertical="center" wrapText="1" indent="1"/>
    </xf>
    <xf numFmtId="0" fontId="21" fillId="3" borderId="7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  <xf numFmtId="0" fontId="6" fillId="9" borderId="11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23" fillId="13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/>
    </xf>
    <xf numFmtId="0" fontId="23" fillId="9" borderId="2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 indent="1"/>
    </xf>
    <xf numFmtId="0" fontId="6" fillId="9" borderId="2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22" fillId="2" borderId="14" xfId="0" applyNumberFormat="1" applyFont="1" applyFill="1" applyBorder="1" applyAlignment="1" applyProtection="1">
      <alignment horizontal="left" vertical="center" wrapText="1" indent="1"/>
    </xf>
    <xf numFmtId="0" fontId="22" fillId="2" borderId="5" xfId="0" applyNumberFormat="1" applyFont="1" applyFill="1" applyBorder="1" applyAlignment="1" applyProtection="1">
      <alignment horizontal="left" vertical="center" wrapText="1" indent="1"/>
    </xf>
    <xf numFmtId="0" fontId="22" fillId="2" borderId="15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12" borderId="14" xfId="0" applyNumberFormat="1" applyFont="1" applyFill="1" applyBorder="1" applyAlignment="1" applyProtection="1">
      <alignment horizontal="left" vertical="center" wrapText="1" indent="1"/>
    </xf>
    <xf numFmtId="0" fontId="3" fillId="12" borderId="5" xfId="0" applyNumberFormat="1" applyFont="1" applyFill="1" applyBorder="1" applyAlignment="1" applyProtection="1">
      <alignment horizontal="left" vertical="center" wrapText="1" indent="1"/>
    </xf>
    <xf numFmtId="0" fontId="3" fillId="1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49" fontId="3" fillId="9" borderId="1" xfId="0" applyNumberFormat="1" applyFont="1" applyFill="1" applyBorder="1" applyAlignment="1" applyProtection="1">
      <alignment horizontal="center" vertical="center" wrapText="1"/>
    </xf>
    <xf numFmtId="49" fontId="3" fillId="9" borderId="2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9" borderId="3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3" fillId="9" borderId="9" xfId="0" applyNumberFormat="1" applyFont="1" applyFill="1" applyBorder="1" applyAlignment="1" applyProtection="1">
      <alignment horizontal="left" vertical="center" wrapText="1" indent="1"/>
    </xf>
    <xf numFmtId="0" fontId="3" fillId="9" borderId="10" xfId="0" applyNumberFormat="1" applyFont="1" applyFill="1" applyBorder="1" applyAlignment="1" applyProtection="1">
      <alignment horizontal="left" vertical="center" wrapText="1" inden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3" fillId="14" borderId="6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12" borderId="6" xfId="0" applyNumberFormat="1" applyFont="1" applyFill="1" applyBorder="1" applyAlignment="1" applyProtection="1">
      <alignment horizontal="left" vertical="center" wrapText="1" inden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0" fontId="3" fillId="13" borderId="6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15" borderId="3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4" workbookViewId="0">
      <selection activeCell="I19" sqref="I19"/>
    </sheetView>
  </sheetViews>
  <sheetFormatPr defaultRowHeight="15" x14ac:dyDescent="0.25"/>
  <cols>
    <col min="5" max="5" width="25.28515625" customWidth="1"/>
    <col min="6" max="6" width="27.85546875" customWidth="1"/>
    <col min="7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497" t="s">
        <v>290</v>
      </c>
      <c r="B1" s="497"/>
      <c r="C1" s="497"/>
      <c r="D1" s="497"/>
      <c r="E1" s="497"/>
      <c r="F1" s="497"/>
      <c r="G1" s="497"/>
      <c r="H1" s="497"/>
      <c r="I1" s="497"/>
      <c r="J1" s="497"/>
      <c r="K1" s="75"/>
    </row>
    <row r="2" spans="1:11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497" t="s">
        <v>13</v>
      </c>
      <c r="B3" s="497"/>
      <c r="C3" s="497"/>
      <c r="D3" s="497"/>
      <c r="E3" s="497"/>
      <c r="F3" s="497"/>
      <c r="G3" s="497"/>
      <c r="H3" s="497"/>
      <c r="I3" s="508"/>
      <c r="J3" s="508"/>
      <c r="K3" s="78"/>
    </row>
    <row r="4" spans="1:11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  <c r="K4" s="5"/>
    </row>
    <row r="5" spans="1:11" ht="15.75" x14ac:dyDescent="0.25">
      <c r="A5" s="497" t="s">
        <v>19</v>
      </c>
      <c r="B5" s="509"/>
      <c r="C5" s="509"/>
      <c r="D5" s="509"/>
      <c r="E5" s="509"/>
      <c r="F5" s="509"/>
      <c r="G5" s="509"/>
      <c r="H5" s="509"/>
      <c r="I5" s="509"/>
      <c r="J5" s="509"/>
      <c r="K5" s="76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26</v>
      </c>
      <c r="K6" s="82"/>
    </row>
    <row r="7" spans="1:11" ht="25.5" x14ac:dyDescent="0.25">
      <c r="A7" s="128"/>
      <c r="B7" s="129"/>
      <c r="C7" s="129"/>
      <c r="D7" s="130"/>
      <c r="E7" s="131"/>
      <c r="F7" s="3" t="s">
        <v>137</v>
      </c>
      <c r="G7" s="3" t="s">
        <v>138</v>
      </c>
      <c r="H7" s="3" t="s">
        <v>139</v>
      </c>
      <c r="I7" s="3" t="s">
        <v>141</v>
      </c>
      <c r="J7" s="3" t="s">
        <v>140</v>
      </c>
      <c r="K7" s="3" t="s">
        <v>263</v>
      </c>
    </row>
    <row r="8" spans="1:11" x14ac:dyDescent="0.25">
      <c r="A8" s="26"/>
      <c r="B8" s="27"/>
      <c r="C8" s="27"/>
      <c r="D8" s="99">
        <v>1</v>
      </c>
      <c r="E8" s="28"/>
      <c r="F8" s="97">
        <v>2</v>
      </c>
      <c r="G8" s="97">
        <v>3</v>
      </c>
      <c r="H8" s="97">
        <v>4</v>
      </c>
      <c r="I8" s="97">
        <v>5</v>
      </c>
      <c r="J8" s="97">
        <v>6</v>
      </c>
      <c r="K8" s="97">
        <v>7</v>
      </c>
    </row>
    <row r="9" spans="1:11" x14ac:dyDescent="0.25">
      <c r="A9" s="510" t="s">
        <v>0</v>
      </c>
      <c r="B9" s="494"/>
      <c r="C9" s="494"/>
      <c r="D9" s="494"/>
      <c r="E9" s="496"/>
      <c r="F9" s="29">
        <f>F10+F11</f>
        <v>648633.22</v>
      </c>
      <c r="G9" s="29">
        <v>756329</v>
      </c>
      <c r="H9" s="29">
        <f t="shared" ref="H9" si="0">H10+H11</f>
        <v>0</v>
      </c>
      <c r="I9" s="29">
        <f>I10+I11</f>
        <v>759804.1</v>
      </c>
      <c r="J9" s="29">
        <f t="shared" ref="J9:J14" si="1">SUM(I9/F9*100)</f>
        <v>117.1392516713837</v>
      </c>
      <c r="K9" s="29">
        <f>I9/G9*100</f>
        <v>100.4594693579117</v>
      </c>
    </row>
    <row r="10" spans="1:11" x14ac:dyDescent="0.25">
      <c r="A10" s="511" t="s">
        <v>27</v>
      </c>
      <c r="B10" s="512"/>
      <c r="C10" s="512"/>
      <c r="D10" s="512"/>
      <c r="E10" s="507"/>
      <c r="F10" s="30">
        <v>648633.22</v>
      </c>
      <c r="G10" s="30">
        <v>756329</v>
      </c>
      <c r="H10" s="30"/>
      <c r="I10" s="30">
        <v>759804.1</v>
      </c>
      <c r="J10" s="30">
        <f t="shared" si="1"/>
        <v>117.1392516713837</v>
      </c>
      <c r="K10" s="47">
        <f>I10/G10*100</f>
        <v>100.4594693579117</v>
      </c>
    </row>
    <row r="11" spans="1:11" x14ac:dyDescent="0.25">
      <c r="A11" s="513" t="s">
        <v>28</v>
      </c>
      <c r="B11" s="507"/>
      <c r="C11" s="507"/>
      <c r="D11" s="507"/>
      <c r="E11" s="507"/>
      <c r="F11" s="30">
        <v>0</v>
      </c>
      <c r="G11" s="30"/>
      <c r="H11" s="30"/>
      <c r="I11" s="30">
        <v>0</v>
      </c>
      <c r="J11" s="30"/>
      <c r="K11" s="47"/>
    </row>
    <row r="12" spans="1:11" x14ac:dyDescent="0.25">
      <c r="A12" s="32" t="s">
        <v>1</v>
      </c>
      <c r="B12" s="37"/>
      <c r="C12" s="37"/>
      <c r="D12" s="37"/>
      <c r="E12" s="37"/>
      <c r="F12" s="29">
        <f>F13+F14</f>
        <v>650779.44000000006</v>
      </c>
      <c r="G12" s="29">
        <f t="shared" ref="G12:I12" si="2">G13+G14</f>
        <v>762700.26</v>
      </c>
      <c r="H12" s="29">
        <f t="shared" si="2"/>
        <v>0</v>
      </c>
      <c r="I12" s="29">
        <f t="shared" si="2"/>
        <v>763037.26</v>
      </c>
      <c r="J12" s="29">
        <f t="shared" si="1"/>
        <v>117.24974900866567</v>
      </c>
      <c r="K12" s="29">
        <f>I12/G12*100</f>
        <v>100.04418511670627</v>
      </c>
    </row>
    <row r="13" spans="1:11" x14ac:dyDescent="0.25">
      <c r="A13" s="514" t="s">
        <v>29</v>
      </c>
      <c r="B13" s="512"/>
      <c r="C13" s="512"/>
      <c r="D13" s="512"/>
      <c r="E13" s="512"/>
      <c r="F13" s="30">
        <v>640822.55000000005</v>
      </c>
      <c r="G13" s="30">
        <v>753975.26</v>
      </c>
      <c r="H13" s="30"/>
      <c r="I13" s="30">
        <v>754312.61</v>
      </c>
      <c r="J13" s="38">
        <f t="shared" si="1"/>
        <v>117.71006029672331</v>
      </c>
      <c r="K13" s="47">
        <f>I13/G13*100</f>
        <v>100.04474284739793</v>
      </c>
    </row>
    <row r="14" spans="1:11" x14ac:dyDescent="0.25">
      <c r="A14" s="506" t="s">
        <v>30</v>
      </c>
      <c r="B14" s="507"/>
      <c r="C14" s="507"/>
      <c r="D14" s="507"/>
      <c r="E14" s="507"/>
      <c r="F14" s="39">
        <v>9956.89</v>
      </c>
      <c r="G14" s="39">
        <v>8725</v>
      </c>
      <c r="H14" s="39"/>
      <c r="I14" s="39">
        <v>8724.65</v>
      </c>
      <c r="J14" s="38">
        <f t="shared" si="1"/>
        <v>87.624248133704398</v>
      </c>
      <c r="K14" s="47">
        <f>I14/G14*100</f>
        <v>99.995988538681942</v>
      </c>
    </row>
    <row r="15" spans="1:11" x14ac:dyDescent="0.25">
      <c r="A15" s="493" t="s">
        <v>45</v>
      </c>
      <c r="B15" s="494"/>
      <c r="C15" s="494"/>
      <c r="D15" s="494"/>
      <c r="E15" s="494"/>
      <c r="F15" s="29">
        <f>F9-F12</f>
        <v>-2146.2200000000885</v>
      </c>
      <c r="G15" s="29">
        <v>-6371</v>
      </c>
      <c r="H15" s="29">
        <f t="shared" ref="H15:I15" si="3">H9-H12</f>
        <v>0</v>
      </c>
      <c r="I15" s="29">
        <f t="shared" si="3"/>
        <v>-3233.1600000000326</v>
      </c>
      <c r="J15" s="68"/>
      <c r="K15" s="29"/>
    </row>
    <row r="16" spans="1:11" ht="18" x14ac:dyDescent="0.25">
      <c r="A16" s="23"/>
      <c r="B16" s="21"/>
      <c r="C16" s="21"/>
      <c r="D16" s="21"/>
      <c r="E16" s="21"/>
      <c r="F16" s="21"/>
      <c r="G16" s="21"/>
      <c r="H16" s="22"/>
      <c r="I16" s="22"/>
      <c r="J16" s="22"/>
      <c r="K16" s="22"/>
    </row>
    <row r="17" spans="1:11" ht="15.75" x14ac:dyDescent="0.25">
      <c r="A17" s="497" t="s">
        <v>20</v>
      </c>
      <c r="B17" s="509"/>
      <c r="C17" s="509"/>
      <c r="D17" s="509"/>
      <c r="E17" s="509"/>
      <c r="F17" s="509"/>
      <c r="G17" s="509"/>
      <c r="H17" s="509"/>
      <c r="I17" s="509"/>
      <c r="J17" s="509"/>
      <c r="K17" s="76"/>
    </row>
    <row r="18" spans="1:11" ht="18" x14ac:dyDescent="0.25">
      <c r="A18" s="23"/>
      <c r="B18" s="21"/>
      <c r="C18" s="21"/>
      <c r="D18" s="21"/>
      <c r="E18" s="21"/>
      <c r="F18" s="21"/>
      <c r="G18" s="21"/>
      <c r="H18" s="22"/>
      <c r="I18" s="22"/>
      <c r="J18" s="22"/>
      <c r="K18" s="22"/>
    </row>
    <row r="19" spans="1:11" ht="25.5" x14ac:dyDescent="0.25">
      <c r="A19" s="26"/>
      <c r="B19" s="27"/>
      <c r="C19" s="27"/>
      <c r="D19" s="99"/>
      <c r="E19" s="28"/>
      <c r="F19" s="3" t="s">
        <v>137</v>
      </c>
      <c r="G19" s="3" t="s">
        <v>138</v>
      </c>
      <c r="H19" s="3" t="s">
        <v>139</v>
      </c>
      <c r="I19" s="3" t="s">
        <v>141</v>
      </c>
      <c r="J19" s="3" t="s">
        <v>140</v>
      </c>
      <c r="K19" s="3" t="s">
        <v>263</v>
      </c>
    </row>
    <row r="20" spans="1:11" x14ac:dyDescent="0.25">
      <c r="A20" s="26"/>
      <c r="B20" s="27"/>
      <c r="C20" s="101"/>
      <c r="D20" s="99">
        <v>1</v>
      </c>
      <c r="E20" s="102"/>
      <c r="F20" s="97">
        <v>2</v>
      </c>
      <c r="G20" s="97">
        <v>3</v>
      </c>
      <c r="H20" s="97">
        <v>4</v>
      </c>
      <c r="I20" s="97">
        <v>5</v>
      </c>
      <c r="J20" s="97">
        <v>6</v>
      </c>
      <c r="K20" s="97">
        <v>7</v>
      </c>
    </row>
    <row r="21" spans="1:11" x14ac:dyDescent="0.25">
      <c r="A21" s="506" t="s">
        <v>31</v>
      </c>
      <c r="B21" s="507"/>
      <c r="C21" s="507"/>
      <c r="D21" s="507"/>
      <c r="E21" s="507"/>
      <c r="F21" s="39"/>
      <c r="G21" s="39"/>
      <c r="H21" s="39"/>
      <c r="I21" s="39"/>
      <c r="J21" s="38"/>
      <c r="K21" s="38"/>
    </row>
    <row r="22" spans="1:11" x14ac:dyDescent="0.25">
      <c r="A22" s="506" t="s">
        <v>32</v>
      </c>
      <c r="B22" s="507"/>
      <c r="C22" s="507"/>
      <c r="D22" s="507"/>
      <c r="E22" s="507"/>
      <c r="F22" s="39"/>
      <c r="G22" s="39"/>
      <c r="H22" s="39"/>
      <c r="I22" s="39"/>
      <c r="J22" s="38"/>
      <c r="K22" s="38"/>
    </row>
    <row r="23" spans="1:11" x14ac:dyDescent="0.25">
      <c r="A23" s="493" t="s">
        <v>2</v>
      </c>
      <c r="B23" s="494"/>
      <c r="C23" s="494"/>
      <c r="D23" s="494"/>
      <c r="E23" s="494"/>
      <c r="F23" s="29">
        <f>F21-F22</f>
        <v>0</v>
      </c>
      <c r="G23" s="29">
        <f t="shared" ref="G23:I23" si="4">G21-G22</f>
        <v>0</v>
      </c>
      <c r="H23" s="29">
        <f t="shared" si="4"/>
        <v>0</v>
      </c>
      <c r="I23" s="29">
        <f t="shared" si="4"/>
        <v>0</v>
      </c>
      <c r="J23" s="68"/>
      <c r="K23" s="68"/>
    </row>
    <row r="24" spans="1:11" s="134" customFormat="1" ht="20.25" customHeight="1" x14ac:dyDescent="0.25">
      <c r="A24" s="493" t="s">
        <v>261</v>
      </c>
      <c r="B24" s="504"/>
      <c r="C24" s="504"/>
      <c r="D24" s="504"/>
      <c r="E24" s="505"/>
      <c r="F24" s="137">
        <v>8516.89</v>
      </c>
      <c r="G24" s="137">
        <v>6371</v>
      </c>
      <c r="H24" s="137"/>
      <c r="I24" s="137">
        <v>6370.67</v>
      </c>
      <c r="J24" s="68">
        <f>I24/F24*100</f>
        <v>74.800425977087897</v>
      </c>
      <c r="K24" s="68">
        <f>I24/G24*100</f>
        <v>99.994820279390993</v>
      </c>
    </row>
    <row r="25" spans="1:11" ht="15" customHeight="1" x14ac:dyDescent="0.25">
      <c r="A25" s="495" t="s">
        <v>262</v>
      </c>
      <c r="B25" s="496"/>
      <c r="C25" s="496"/>
      <c r="D25" s="496"/>
      <c r="E25" s="496"/>
      <c r="F25" s="29">
        <f>F15+F24</f>
        <v>6370.6699999999109</v>
      </c>
      <c r="G25" s="29">
        <f>G15+G24</f>
        <v>0</v>
      </c>
      <c r="H25" s="29">
        <f>H15+H23</f>
        <v>0</v>
      </c>
      <c r="I25" s="29">
        <f>I15+I24</f>
        <v>3137.5099999999675</v>
      </c>
      <c r="J25" s="68">
        <f t="shared" ref="J25" si="5">SUM(I25/F25*100)</f>
        <v>49.249294030298401</v>
      </c>
      <c r="K25" s="68"/>
    </row>
    <row r="26" spans="1:11" ht="18" x14ac:dyDescent="0.25">
      <c r="A26" s="20"/>
      <c r="B26" s="21"/>
      <c r="C26" s="21"/>
      <c r="D26" s="21"/>
      <c r="E26" s="21"/>
      <c r="F26" s="21"/>
      <c r="G26" s="21"/>
      <c r="H26" s="22"/>
      <c r="I26" s="22"/>
      <c r="J26" s="22"/>
      <c r="K26" s="22"/>
    </row>
    <row r="27" spans="1:11" ht="15.75" x14ac:dyDescent="0.25">
      <c r="A27" s="497"/>
      <c r="B27" s="498"/>
      <c r="C27" s="498"/>
      <c r="D27" s="498"/>
      <c r="E27" s="498"/>
      <c r="F27" s="498"/>
      <c r="G27" s="498"/>
      <c r="H27" s="498"/>
      <c r="I27" s="498"/>
      <c r="J27" s="498"/>
      <c r="K27" s="95"/>
    </row>
    <row r="28" spans="1:11" ht="15.75" x14ac:dyDescent="0.25">
      <c r="A28" s="75"/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x14ac:dyDescent="0.25">
      <c r="A29" s="87"/>
      <c r="B29" s="87"/>
      <c r="C29" s="87"/>
      <c r="D29" s="88"/>
      <c r="E29" s="89"/>
      <c r="F29" s="83"/>
      <c r="G29" s="83"/>
      <c r="H29" s="83"/>
      <c r="I29" s="83"/>
      <c r="J29" s="83"/>
      <c r="K29" s="83"/>
    </row>
    <row r="30" spans="1:11" ht="15" customHeight="1" x14ac:dyDescent="0.25">
      <c r="A30" s="499"/>
      <c r="B30" s="499"/>
      <c r="C30" s="499"/>
      <c r="D30" s="499"/>
      <c r="E30" s="499"/>
      <c r="F30" s="90"/>
      <c r="G30" s="90"/>
      <c r="H30" s="90"/>
      <c r="I30" s="90"/>
      <c r="J30" s="85"/>
      <c r="K30" s="85"/>
    </row>
    <row r="31" spans="1:11" ht="15" customHeight="1" x14ac:dyDescent="0.25">
      <c r="A31" s="500"/>
      <c r="B31" s="501"/>
      <c r="C31" s="501"/>
      <c r="D31" s="501"/>
      <c r="E31" s="501"/>
      <c r="F31" s="90"/>
      <c r="G31" s="90"/>
      <c r="H31" s="90"/>
      <c r="I31" s="90"/>
      <c r="J31" s="90"/>
      <c r="K31" s="90"/>
    </row>
    <row r="32" spans="1:11" ht="45" customHeight="1" x14ac:dyDescent="0.25">
      <c r="A32" s="499"/>
      <c r="B32" s="499"/>
      <c r="C32" s="499"/>
      <c r="D32" s="499"/>
      <c r="E32" s="499"/>
      <c r="F32" s="90"/>
      <c r="G32" s="90"/>
      <c r="H32" s="90"/>
      <c r="I32" s="90"/>
      <c r="J32" s="90"/>
      <c r="K32" s="90"/>
    </row>
    <row r="33" spans="1:11" ht="15.75" x14ac:dyDescent="0.25">
      <c r="A33" s="77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ht="15.75" x14ac:dyDescent="0.25">
      <c r="A34" s="502"/>
      <c r="B34" s="502"/>
      <c r="C34" s="502"/>
      <c r="D34" s="502"/>
      <c r="E34" s="502"/>
      <c r="F34" s="502"/>
      <c r="G34" s="502"/>
      <c r="H34" s="502"/>
      <c r="I34" s="502"/>
      <c r="J34" s="502"/>
      <c r="K34" s="77"/>
    </row>
    <row r="35" spans="1:11" ht="18" x14ac:dyDescent="0.25">
      <c r="A35" s="40"/>
      <c r="B35" s="41"/>
      <c r="C35" s="41"/>
      <c r="D35" s="41"/>
      <c r="E35" s="41"/>
      <c r="F35" s="41"/>
      <c r="G35" s="41"/>
      <c r="H35" s="42"/>
      <c r="I35" s="42"/>
      <c r="J35" s="42"/>
      <c r="K35" s="42"/>
    </row>
    <row r="36" spans="1:11" x14ac:dyDescent="0.25">
      <c r="A36" s="92"/>
      <c r="B36" s="92"/>
      <c r="C36" s="92"/>
      <c r="D36" s="93"/>
      <c r="E36" s="94"/>
      <c r="F36" s="84"/>
      <c r="G36" s="84"/>
      <c r="H36" s="84"/>
      <c r="I36" s="84"/>
      <c r="J36" s="84"/>
      <c r="K36" s="84"/>
    </row>
    <row r="37" spans="1:11" x14ac:dyDescent="0.25">
      <c r="A37" s="499"/>
      <c r="B37" s="499"/>
      <c r="C37" s="499"/>
      <c r="D37" s="499"/>
      <c r="E37" s="499"/>
      <c r="F37" s="90"/>
      <c r="G37" s="90"/>
      <c r="H37" s="90"/>
      <c r="I37" s="90"/>
      <c r="J37" s="85"/>
      <c r="K37" s="85"/>
    </row>
    <row r="38" spans="1:11" ht="28.5" customHeight="1" x14ac:dyDescent="0.25">
      <c r="A38" s="499"/>
      <c r="B38" s="499"/>
      <c r="C38" s="499"/>
      <c r="D38" s="499"/>
      <c r="E38" s="499"/>
      <c r="F38" s="90"/>
      <c r="G38" s="90"/>
      <c r="H38" s="90"/>
      <c r="I38" s="90"/>
      <c r="J38" s="85"/>
      <c r="K38" s="85"/>
    </row>
    <row r="39" spans="1:11" x14ac:dyDescent="0.25">
      <c r="A39" s="499"/>
      <c r="B39" s="503"/>
      <c r="C39" s="503"/>
      <c r="D39" s="503"/>
      <c r="E39" s="503"/>
      <c r="F39" s="90"/>
      <c r="G39" s="90"/>
      <c r="H39" s="90"/>
      <c r="I39" s="90"/>
      <c r="J39" s="85"/>
      <c r="K39" s="85"/>
    </row>
    <row r="40" spans="1:11" ht="15" customHeight="1" x14ac:dyDescent="0.25">
      <c r="A40" s="500"/>
      <c r="B40" s="501"/>
      <c r="C40" s="501"/>
      <c r="D40" s="501"/>
      <c r="E40" s="501"/>
      <c r="F40" s="86"/>
      <c r="G40" s="86"/>
      <c r="H40" s="86"/>
      <c r="I40" s="86"/>
      <c r="J40" s="86"/>
      <c r="K40" s="86"/>
    </row>
    <row r="41" spans="1:11" ht="17.25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</row>
    <row r="42" spans="1:11" x14ac:dyDescent="0.25">
      <c r="A42" s="491"/>
      <c r="B42" s="492"/>
      <c r="C42" s="492"/>
      <c r="D42" s="492"/>
      <c r="E42" s="492"/>
      <c r="F42" s="492"/>
      <c r="G42" s="492"/>
      <c r="H42" s="492"/>
      <c r="I42" s="492"/>
      <c r="J42" s="492"/>
      <c r="K42" s="74"/>
    </row>
    <row r="43" spans="1:11" ht="9" customHeight="1" x14ac:dyDescent="0.25"/>
  </sheetData>
  <mergeCells count="25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2:J42"/>
    <mergeCell ref="A23:E23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4:E2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tabSelected="1" topLeftCell="A103" zoomScale="116" zoomScaleNormal="116" workbookViewId="0">
      <selection activeCell="I108" sqref="I108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15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3"/>
    </row>
    <row r="3" spans="1:11" ht="15.75" customHeight="1" x14ac:dyDescent="0.25">
      <c r="A3" s="497" t="s">
        <v>13</v>
      </c>
      <c r="B3" s="497"/>
      <c r="C3" s="497"/>
      <c r="D3" s="497"/>
      <c r="E3" s="497"/>
      <c r="F3" s="497"/>
      <c r="G3" s="497"/>
      <c r="H3" s="497"/>
      <c r="I3" s="113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497" t="s">
        <v>126</v>
      </c>
      <c r="B5" s="497"/>
      <c r="C5" s="497"/>
      <c r="D5" s="497"/>
      <c r="E5" s="497"/>
      <c r="F5" s="497"/>
      <c r="G5" s="497"/>
      <c r="H5" s="497"/>
      <c r="I5" s="113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497" t="s">
        <v>220</v>
      </c>
      <c r="B7" s="497"/>
      <c r="C7" s="497"/>
      <c r="D7" s="497"/>
      <c r="E7" s="497"/>
      <c r="F7" s="497"/>
      <c r="G7" s="497"/>
      <c r="H7" s="497"/>
      <c r="I7" s="113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33"/>
      <c r="C9" s="133"/>
      <c r="D9" s="133"/>
      <c r="E9" s="132" t="s">
        <v>147</v>
      </c>
      <c r="F9" s="3" t="s">
        <v>148</v>
      </c>
      <c r="G9" s="615" t="s">
        <v>149</v>
      </c>
      <c r="H9" s="3" t="s">
        <v>150</v>
      </c>
      <c r="I9" s="132" t="s">
        <v>151</v>
      </c>
      <c r="J9" s="150" t="s">
        <v>212</v>
      </c>
      <c r="K9" s="150" t="s">
        <v>273</v>
      </c>
    </row>
    <row r="10" spans="1:11" x14ac:dyDescent="0.25">
      <c r="A10" s="111"/>
      <c r="B10" s="112"/>
      <c r="C10" s="114"/>
      <c r="D10" s="158">
        <v>1</v>
      </c>
      <c r="E10" s="159"/>
      <c r="F10" s="108">
        <v>2</v>
      </c>
      <c r="G10" s="108">
        <v>3</v>
      </c>
      <c r="H10" s="108">
        <v>4</v>
      </c>
      <c r="I10" s="160">
        <v>5</v>
      </c>
      <c r="J10" s="161">
        <v>6</v>
      </c>
      <c r="K10" s="161">
        <v>7</v>
      </c>
    </row>
    <row r="11" spans="1:11" ht="15.75" customHeight="1" x14ac:dyDescent="0.25">
      <c r="A11" s="121"/>
      <c r="B11" s="121"/>
      <c r="C11" s="121"/>
      <c r="D11" s="66"/>
      <c r="E11" s="172" t="s">
        <v>152</v>
      </c>
      <c r="F11" s="67">
        <f>SUM(F12+F39)</f>
        <v>648633.22</v>
      </c>
      <c r="G11" s="67">
        <f t="shared" ref="G11:H11" si="0">SUM(G12)</f>
        <v>754726.26</v>
      </c>
      <c r="H11" s="67">
        <f t="shared" si="0"/>
        <v>0</v>
      </c>
      <c r="I11" s="67">
        <v>759804.1</v>
      </c>
      <c r="J11" s="432">
        <f>SUM(I11/F11*100)</f>
        <v>117.1392516713837</v>
      </c>
      <c r="K11" s="432">
        <f>SUM(I11/G11*100)</f>
        <v>100.67280552819243</v>
      </c>
    </row>
    <row r="12" spans="1:11" x14ac:dyDescent="0.25">
      <c r="A12" s="162">
        <v>6</v>
      </c>
      <c r="B12" s="162"/>
      <c r="C12" s="162"/>
      <c r="D12" s="163"/>
      <c r="E12" s="171" t="s">
        <v>5</v>
      </c>
      <c r="F12" s="164">
        <v>648633.22</v>
      </c>
      <c r="G12" s="164">
        <f>SUM(G13+G23+G26+G29+G35)</f>
        <v>754726.26</v>
      </c>
      <c r="H12" s="164">
        <f t="shared" ref="H12" si="1">SUM(H13+H23+H29+H35)</f>
        <v>0</v>
      </c>
      <c r="I12" s="164">
        <v>759804.1</v>
      </c>
      <c r="J12" s="433">
        <f t="shared" ref="J12:J45" si="2">SUM(I12/F12*100)</f>
        <v>117.1392516713837</v>
      </c>
      <c r="K12" s="433">
        <f t="shared" ref="K12:K19" si="3">SUM(I12/G12*100)</f>
        <v>100.67280552819243</v>
      </c>
    </row>
    <row r="13" spans="1:11" ht="26.25" x14ac:dyDescent="0.25">
      <c r="A13" s="116"/>
      <c r="B13" s="117">
        <v>63</v>
      </c>
      <c r="C13" s="117"/>
      <c r="D13" s="118"/>
      <c r="E13" s="151" t="s">
        <v>22</v>
      </c>
      <c r="F13" s="119">
        <v>551739.19999999995</v>
      </c>
      <c r="G13" s="483">
        <v>649385</v>
      </c>
      <c r="H13" s="119">
        <f t="shared" ref="H13" si="4">SUM(H14+H16)</f>
        <v>0</v>
      </c>
      <c r="I13" s="119">
        <v>656220.46</v>
      </c>
      <c r="J13" s="434">
        <f t="shared" si="2"/>
        <v>118.93671140277871</v>
      </c>
      <c r="K13" s="434">
        <f t="shared" si="3"/>
        <v>101.05260515718717</v>
      </c>
    </row>
    <row r="14" spans="1:11" ht="26.25" x14ac:dyDescent="0.25">
      <c r="A14" s="49"/>
      <c r="B14" s="120"/>
      <c r="C14" s="120">
        <v>634</v>
      </c>
      <c r="D14" s="59"/>
      <c r="E14" s="152" t="s">
        <v>153</v>
      </c>
      <c r="F14" s="60">
        <v>0</v>
      </c>
      <c r="G14" s="60">
        <f t="shared" ref="G14:H14" si="5">SUM(G15)</f>
        <v>0</v>
      </c>
      <c r="H14" s="60">
        <f t="shared" si="5"/>
        <v>0</v>
      </c>
      <c r="I14" s="60">
        <v>0</v>
      </c>
      <c r="J14" s="351" t="e">
        <f t="shared" si="2"/>
        <v>#DIV/0!</v>
      </c>
      <c r="K14" s="351" t="e">
        <f t="shared" si="3"/>
        <v>#DIV/0!</v>
      </c>
    </row>
    <row r="15" spans="1:11" ht="26.25" x14ac:dyDescent="0.25">
      <c r="A15" s="11"/>
      <c r="B15" s="15"/>
      <c r="C15" s="15"/>
      <c r="D15" s="142">
        <v>6341</v>
      </c>
      <c r="E15" s="153" t="s">
        <v>154</v>
      </c>
      <c r="F15" s="135">
        <v>0</v>
      </c>
      <c r="G15" s="135"/>
      <c r="H15" s="135"/>
      <c r="I15" s="146">
        <v>0</v>
      </c>
      <c r="J15" s="359" t="e">
        <f t="shared" si="2"/>
        <v>#DIV/0!</v>
      </c>
      <c r="K15" s="359" t="e">
        <f t="shared" si="3"/>
        <v>#DIV/0!</v>
      </c>
    </row>
    <row r="16" spans="1:11" ht="26.25" x14ac:dyDescent="0.25">
      <c r="A16" s="124"/>
      <c r="B16" s="125"/>
      <c r="C16" s="475">
        <v>636</v>
      </c>
      <c r="D16" s="144"/>
      <c r="E16" s="152" t="s">
        <v>132</v>
      </c>
      <c r="F16" s="51">
        <v>550583.43000000005</v>
      </c>
      <c r="G16" s="484">
        <v>622528</v>
      </c>
      <c r="H16" s="60">
        <f t="shared" ref="H16" si="6">SUM(H17+H18)</f>
        <v>0</v>
      </c>
      <c r="I16" s="51">
        <v>629363.46</v>
      </c>
      <c r="J16" s="351">
        <f t="shared" si="2"/>
        <v>114.30846366008507</v>
      </c>
      <c r="K16" s="351">
        <f t="shared" si="3"/>
        <v>101.09801647476098</v>
      </c>
    </row>
    <row r="17" spans="1:11" ht="39" x14ac:dyDescent="0.25">
      <c r="A17" s="136"/>
      <c r="B17" s="43"/>
      <c r="C17" s="43"/>
      <c r="D17" s="142">
        <v>6361</v>
      </c>
      <c r="E17" s="153" t="s">
        <v>155</v>
      </c>
      <c r="F17" s="135">
        <v>540626.54</v>
      </c>
      <c r="G17" s="135"/>
      <c r="H17" s="135"/>
      <c r="I17" s="146">
        <v>620638.81000000006</v>
      </c>
      <c r="J17" s="359">
        <f t="shared" si="2"/>
        <v>114.79991529827596</v>
      </c>
      <c r="K17" s="359" t="e">
        <f t="shared" si="3"/>
        <v>#DIV/0!</v>
      </c>
    </row>
    <row r="18" spans="1:11" ht="39" x14ac:dyDescent="0.25">
      <c r="A18" s="136"/>
      <c r="B18" s="43"/>
      <c r="C18" s="44"/>
      <c r="D18" s="142">
        <v>6362</v>
      </c>
      <c r="E18" s="153" t="s">
        <v>156</v>
      </c>
      <c r="F18" s="135">
        <v>9956.89</v>
      </c>
      <c r="G18" s="135"/>
      <c r="H18" s="135"/>
      <c r="I18" s="146">
        <v>8724.65</v>
      </c>
      <c r="J18" s="359">
        <f t="shared" si="2"/>
        <v>87.624248133704398</v>
      </c>
      <c r="K18" s="359" t="e">
        <f t="shared" si="3"/>
        <v>#DIV/0!</v>
      </c>
    </row>
    <row r="19" spans="1:11" s="134" customFormat="1" ht="26.25" x14ac:dyDescent="0.25">
      <c r="A19" s="122"/>
      <c r="B19" s="123"/>
      <c r="C19" s="476">
        <v>638</v>
      </c>
      <c r="D19" s="143"/>
      <c r="E19" s="151" t="s">
        <v>265</v>
      </c>
      <c r="F19" s="157">
        <v>1155.77</v>
      </c>
      <c r="G19" s="485">
        <v>0</v>
      </c>
      <c r="H19" s="119"/>
      <c r="I19" s="477">
        <v>26857</v>
      </c>
      <c r="J19" s="434">
        <f t="shared" si="2"/>
        <v>2323.732230461078</v>
      </c>
      <c r="K19" s="434" t="e">
        <f t="shared" si="3"/>
        <v>#DIV/0!</v>
      </c>
    </row>
    <row r="20" spans="1:11" s="134" customFormat="1" ht="26.25" x14ac:dyDescent="0.25">
      <c r="A20" s="136"/>
      <c r="B20" s="43"/>
      <c r="C20" s="44"/>
      <c r="D20" s="142">
        <v>6381</v>
      </c>
      <c r="E20" s="153" t="s">
        <v>266</v>
      </c>
      <c r="F20" s="135">
        <v>1155.77</v>
      </c>
      <c r="G20" s="135"/>
      <c r="H20" s="135"/>
      <c r="I20" s="146">
        <v>26857</v>
      </c>
      <c r="J20" s="359"/>
      <c r="K20" s="359"/>
    </row>
    <row r="21" spans="1:11" s="134" customFormat="1" ht="26.25" x14ac:dyDescent="0.25">
      <c r="A21" s="136"/>
      <c r="B21" s="43"/>
      <c r="C21" s="44"/>
      <c r="D21" s="142">
        <v>6382</v>
      </c>
      <c r="E21" s="153" t="s">
        <v>267</v>
      </c>
      <c r="F21" s="135">
        <v>0</v>
      </c>
      <c r="G21" s="135"/>
      <c r="H21" s="135"/>
      <c r="I21" s="146">
        <v>0</v>
      </c>
      <c r="J21" s="359"/>
      <c r="K21" s="359"/>
    </row>
    <row r="22" spans="1:11" s="134" customFormat="1" ht="26.25" x14ac:dyDescent="0.25">
      <c r="A22" s="136"/>
      <c r="B22" s="43"/>
      <c r="C22" s="487">
        <v>639</v>
      </c>
      <c r="D22" s="142"/>
      <c r="E22" s="153" t="s">
        <v>291</v>
      </c>
      <c r="F22" s="135"/>
      <c r="G22" s="486">
        <v>26857</v>
      </c>
      <c r="H22" s="135"/>
      <c r="I22" s="146"/>
      <c r="J22" s="359"/>
      <c r="K22" s="359"/>
    </row>
    <row r="23" spans="1:11" x14ac:dyDescent="0.25">
      <c r="A23" s="122"/>
      <c r="B23" s="123">
        <v>64</v>
      </c>
      <c r="C23" s="127"/>
      <c r="D23" s="143"/>
      <c r="E23" s="151" t="s">
        <v>47</v>
      </c>
      <c r="F23" s="157">
        <v>0.13</v>
      </c>
      <c r="G23" s="483">
        <v>0</v>
      </c>
      <c r="H23" s="119">
        <f t="shared" ref="H23" si="7">SUM(H24)</f>
        <v>0</v>
      </c>
      <c r="I23" s="157">
        <v>0.03</v>
      </c>
      <c r="J23" s="434">
        <f t="shared" si="2"/>
        <v>23.076923076923077</v>
      </c>
      <c r="K23" s="434" t="e">
        <f t="shared" ref="K23:K45" si="8">SUM(I23/G23*100)</f>
        <v>#DIV/0!</v>
      </c>
    </row>
    <row r="24" spans="1:11" x14ac:dyDescent="0.25">
      <c r="A24" s="124"/>
      <c r="B24" s="125"/>
      <c r="C24" s="126">
        <v>641</v>
      </c>
      <c r="D24" s="144"/>
      <c r="E24" s="152" t="s">
        <v>133</v>
      </c>
      <c r="F24" s="60">
        <v>0.13</v>
      </c>
      <c r="G24" s="484">
        <v>0</v>
      </c>
      <c r="H24" s="60">
        <f t="shared" ref="H24" si="9">SUM(H25)</f>
        <v>0</v>
      </c>
      <c r="I24" s="60">
        <v>0.03</v>
      </c>
      <c r="J24" s="351">
        <f t="shared" si="2"/>
        <v>23.076923076923077</v>
      </c>
      <c r="K24" s="351" t="e">
        <f t="shared" si="8"/>
        <v>#DIV/0!</v>
      </c>
    </row>
    <row r="25" spans="1:11" ht="26.25" x14ac:dyDescent="0.25">
      <c r="A25" s="136"/>
      <c r="B25" s="43"/>
      <c r="C25" s="44"/>
      <c r="D25" s="142">
        <v>6413</v>
      </c>
      <c r="E25" s="153" t="s">
        <v>134</v>
      </c>
      <c r="F25" s="135">
        <v>0.13</v>
      </c>
      <c r="G25" s="135"/>
      <c r="H25" s="135"/>
      <c r="I25" s="146">
        <v>0.03</v>
      </c>
      <c r="J25" s="359">
        <f t="shared" si="2"/>
        <v>23.076923076923077</v>
      </c>
      <c r="K25" s="359" t="e">
        <f t="shared" si="8"/>
        <v>#DIV/0!</v>
      </c>
    </row>
    <row r="26" spans="1:11" ht="39" x14ac:dyDescent="0.25">
      <c r="A26" s="122"/>
      <c r="B26" s="191">
        <v>65</v>
      </c>
      <c r="C26" s="127"/>
      <c r="D26" s="143"/>
      <c r="E26" s="151" t="s">
        <v>46</v>
      </c>
      <c r="F26" s="157">
        <v>892.96</v>
      </c>
      <c r="G26" s="119">
        <f t="shared" ref="G26:H26" si="10">SUM(G27)</f>
        <v>3239</v>
      </c>
      <c r="H26" s="119">
        <f t="shared" si="10"/>
        <v>0</v>
      </c>
      <c r="I26" s="157">
        <v>650</v>
      </c>
      <c r="J26" s="434">
        <f t="shared" si="2"/>
        <v>72.791614406020415</v>
      </c>
      <c r="K26" s="434">
        <f t="shared" si="8"/>
        <v>20.067922198209324</v>
      </c>
    </row>
    <row r="27" spans="1:11" x14ac:dyDescent="0.25">
      <c r="A27" s="124"/>
      <c r="B27" s="125"/>
      <c r="C27" s="126">
        <v>652</v>
      </c>
      <c r="D27" s="144"/>
      <c r="E27" s="152" t="s">
        <v>135</v>
      </c>
      <c r="F27" s="60">
        <v>892.96</v>
      </c>
      <c r="G27" s="484">
        <v>3239</v>
      </c>
      <c r="H27" s="60">
        <f t="shared" ref="H27" si="11">SUM(H28)</f>
        <v>0</v>
      </c>
      <c r="I27" s="60">
        <v>650</v>
      </c>
      <c r="J27" s="351">
        <f t="shared" si="2"/>
        <v>72.791614406020415</v>
      </c>
      <c r="K27" s="351">
        <f t="shared" si="8"/>
        <v>20.067922198209324</v>
      </c>
    </row>
    <row r="28" spans="1:11" x14ac:dyDescent="0.25">
      <c r="A28" s="136"/>
      <c r="B28" s="43"/>
      <c r="C28" s="44"/>
      <c r="D28" s="142">
        <v>6526</v>
      </c>
      <c r="E28" s="153" t="s">
        <v>136</v>
      </c>
      <c r="F28" s="135">
        <v>892.96</v>
      </c>
      <c r="G28" s="135"/>
      <c r="H28" s="135"/>
      <c r="I28" s="146">
        <v>650</v>
      </c>
      <c r="J28" s="359">
        <f t="shared" si="2"/>
        <v>72.791614406020415</v>
      </c>
      <c r="K28" s="359" t="e">
        <f t="shared" si="8"/>
        <v>#DIV/0!</v>
      </c>
    </row>
    <row r="29" spans="1:11" ht="51.75" x14ac:dyDescent="0.25">
      <c r="A29" s="191"/>
      <c r="B29" s="191">
        <v>66</v>
      </c>
      <c r="C29" s="116"/>
      <c r="D29" s="192"/>
      <c r="E29" s="193" t="s">
        <v>213</v>
      </c>
      <c r="F29" s="157">
        <v>2220.12</v>
      </c>
      <c r="G29" s="157">
        <f t="shared" ref="G29:H29" si="12">SUM(G30+G32)</f>
        <v>0</v>
      </c>
      <c r="H29" s="157">
        <f t="shared" si="12"/>
        <v>0</v>
      </c>
      <c r="I29" s="157">
        <v>58</v>
      </c>
      <c r="J29" s="434">
        <f t="shared" si="2"/>
        <v>2.6124713979424534</v>
      </c>
      <c r="K29" s="434" t="e">
        <f t="shared" si="8"/>
        <v>#DIV/0!</v>
      </c>
    </row>
    <row r="30" spans="1:11" ht="26.25" x14ac:dyDescent="0.25">
      <c r="A30" s="52"/>
      <c r="B30" s="53"/>
      <c r="C30" s="73">
        <v>661</v>
      </c>
      <c r="D30" s="144">
        <v>661</v>
      </c>
      <c r="E30" s="152" t="s">
        <v>145</v>
      </c>
      <c r="F30" s="60">
        <f>SUM(F31)</f>
        <v>0</v>
      </c>
      <c r="G30" s="60"/>
      <c r="H30" s="60">
        <f t="shared" ref="H30:I30" si="13">SUM(H31)</f>
        <v>0</v>
      </c>
      <c r="I30" s="60">
        <f t="shared" si="13"/>
        <v>0</v>
      </c>
      <c r="J30" s="351" t="e">
        <f t="shared" si="2"/>
        <v>#DIV/0!</v>
      </c>
      <c r="K30" s="351" t="e">
        <f t="shared" si="8"/>
        <v>#DIV/0!</v>
      </c>
    </row>
    <row r="31" spans="1:11" x14ac:dyDescent="0.25">
      <c r="A31" s="15"/>
      <c r="B31" s="15"/>
      <c r="C31" s="25"/>
      <c r="D31" s="142">
        <v>6615</v>
      </c>
      <c r="E31" s="153" t="s">
        <v>146</v>
      </c>
      <c r="F31" s="135"/>
      <c r="G31" s="135"/>
      <c r="H31" s="10"/>
      <c r="I31" s="147"/>
      <c r="J31" s="359" t="e">
        <f t="shared" si="2"/>
        <v>#DIV/0!</v>
      </c>
      <c r="K31" s="359" t="e">
        <f t="shared" si="8"/>
        <v>#DIV/0!</v>
      </c>
    </row>
    <row r="32" spans="1:11" ht="39" x14ac:dyDescent="0.25">
      <c r="A32" s="207"/>
      <c r="B32" s="167"/>
      <c r="C32" s="167">
        <v>663</v>
      </c>
      <c r="D32" s="188"/>
      <c r="E32" s="247" t="s">
        <v>157</v>
      </c>
      <c r="F32" s="186">
        <v>2220.12</v>
      </c>
      <c r="G32" s="488">
        <v>0</v>
      </c>
      <c r="H32" s="186">
        <f t="shared" ref="H32" si="14">SUM(H33+H34)</f>
        <v>0</v>
      </c>
      <c r="I32" s="186">
        <v>58</v>
      </c>
      <c r="J32" s="351">
        <f t="shared" si="2"/>
        <v>2.6124713979424534</v>
      </c>
      <c r="K32" s="351" t="e">
        <f t="shared" si="8"/>
        <v>#DIV/0!</v>
      </c>
    </row>
    <row r="33" spans="1:11" x14ac:dyDescent="0.25">
      <c r="A33" s="134"/>
      <c r="B33" s="139"/>
      <c r="C33" s="139"/>
      <c r="D33" s="187">
        <v>6631</v>
      </c>
      <c r="E33" s="248" t="s">
        <v>158</v>
      </c>
      <c r="F33" s="141">
        <v>2220.12</v>
      </c>
      <c r="G33" s="141"/>
      <c r="H33" s="141"/>
      <c r="I33" s="141">
        <v>58</v>
      </c>
      <c r="J33" s="359">
        <f t="shared" si="2"/>
        <v>2.6124713979424534</v>
      </c>
      <c r="K33" s="359" t="e">
        <f t="shared" si="8"/>
        <v>#DIV/0!</v>
      </c>
    </row>
    <row r="34" spans="1:11" s="134" customFormat="1" x14ac:dyDescent="0.25">
      <c r="A34" s="208"/>
      <c r="B34" s="139"/>
      <c r="C34" s="139"/>
      <c r="D34" s="156">
        <v>6632</v>
      </c>
      <c r="E34" s="248" t="s">
        <v>214</v>
      </c>
      <c r="F34" s="141"/>
      <c r="G34" s="141"/>
      <c r="H34" s="141"/>
      <c r="I34" s="141"/>
      <c r="J34" s="359" t="e">
        <f t="shared" si="2"/>
        <v>#DIV/0!</v>
      </c>
      <c r="K34" s="359" t="e">
        <f t="shared" si="8"/>
        <v>#DIV/0!</v>
      </c>
    </row>
    <row r="35" spans="1:11" ht="41.45" customHeight="1" x14ac:dyDescent="0.25">
      <c r="A35" s="209"/>
      <c r="B35" s="189">
        <v>67</v>
      </c>
      <c r="C35" s="189"/>
      <c r="D35" s="189"/>
      <c r="E35" s="249" t="s">
        <v>159</v>
      </c>
      <c r="F35" s="215">
        <v>93780.81</v>
      </c>
      <c r="G35" s="215">
        <v>102102.26</v>
      </c>
      <c r="H35" s="215">
        <f t="shared" ref="G35:H35" si="15">SUM(H36)</f>
        <v>0</v>
      </c>
      <c r="I35" s="215">
        <v>102875.61</v>
      </c>
      <c r="J35" s="434">
        <f t="shared" si="2"/>
        <v>109.69793287134118</v>
      </c>
      <c r="K35" s="434">
        <f t="shared" si="8"/>
        <v>100.75742691689685</v>
      </c>
    </row>
    <row r="36" spans="1:11" ht="38.25" x14ac:dyDescent="0.25">
      <c r="A36" s="210"/>
      <c r="B36" s="190"/>
      <c r="C36" s="194">
        <v>671</v>
      </c>
      <c r="D36" s="194"/>
      <c r="E36" s="225" t="s">
        <v>269</v>
      </c>
      <c r="F36" s="216">
        <v>93780.81</v>
      </c>
      <c r="G36" s="216">
        <v>102102.26</v>
      </c>
      <c r="H36" s="216">
        <f t="shared" ref="H36" si="16">SUM(H37+H38)</f>
        <v>0</v>
      </c>
      <c r="I36" s="216">
        <v>102875.61</v>
      </c>
      <c r="J36" s="351">
        <f t="shared" si="2"/>
        <v>109.69793287134118</v>
      </c>
      <c r="K36" s="351">
        <f t="shared" si="8"/>
        <v>100.75742691689685</v>
      </c>
    </row>
    <row r="37" spans="1:11" ht="25.5" x14ac:dyDescent="0.25">
      <c r="A37" s="3"/>
      <c r="B37" s="115"/>
      <c r="C37" s="115"/>
      <c r="D37" s="98">
        <v>6711</v>
      </c>
      <c r="E37" s="155" t="s">
        <v>160</v>
      </c>
      <c r="F37" s="355">
        <v>93780.81</v>
      </c>
      <c r="G37" s="355">
        <v>102102.26</v>
      </c>
      <c r="H37" s="108"/>
      <c r="I37" s="427">
        <v>102875.61</v>
      </c>
      <c r="J37" s="359">
        <f t="shared" si="2"/>
        <v>109.69793287134118</v>
      </c>
      <c r="K37" s="359">
        <f t="shared" si="8"/>
        <v>100.75742691689685</v>
      </c>
    </row>
    <row r="38" spans="1:11" s="134" customFormat="1" ht="25.5" x14ac:dyDescent="0.25">
      <c r="A38" s="3"/>
      <c r="B38" s="115"/>
      <c r="C38" s="115"/>
      <c r="D38" s="98">
        <v>6712</v>
      </c>
      <c r="E38" s="155" t="s">
        <v>215</v>
      </c>
      <c r="F38" s="355"/>
      <c r="G38" s="108"/>
      <c r="H38" s="108"/>
      <c r="I38" s="427"/>
      <c r="J38" s="359" t="e">
        <f t="shared" si="2"/>
        <v>#DIV/0!</v>
      </c>
      <c r="K38" s="359" t="e">
        <f t="shared" si="8"/>
        <v>#DIV/0!</v>
      </c>
    </row>
    <row r="39" spans="1:11" ht="25.5" x14ac:dyDescent="0.25">
      <c r="A39" s="55">
        <v>7</v>
      </c>
      <c r="B39" s="56"/>
      <c r="C39" s="56"/>
      <c r="D39" s="56"/>
      <c r="E39" s="224" t="s">
        <v>6</v>
      </c>
      <c r="F39" s="211">
        <f>SUM(F41)</f>
        <v>0</v>
      </c>
      <c r="G39" s="212"/>
      <c r="H39" s="212"/>
      <c r="I39" s="213"/>
      <c r="J39" s="433" t="e">
        <f t="shared" si="2"/>
        <v>#DIV/0!</v>
      </c>
      <c r="K39" s="433" t="e">
        <f t="shared" si="8"/>
        <v>#DIV/0!</v>
      </c>
    </row>
    <row r="40" spans="1:11" ht="25.5" x14ac:dyDescent="0.25">
      <c r="A40" s="19"/>
      <c r="B40" s="195">
        <v>72</v>
      </c>
      <c r="C40" s="196"/>
      <c r="D40" s="195"/>
      <c r="E40" s="197" t="s">
        <v>21</v>
      </c>
      <c r="F40" s="214">
        <f>SUM(F41)</f>
        <v>0</v>
      </c>
      <c r="G40" s="214">
        <f t="shared" ref="G40:I40" si="17">SUM(G41)</f>
        <v>0</v>
      </c>
      <c r="H40" s="214">
        <f t="shared" si="17"/>
        <v>0</v>
      </c>
      <c r="I40" s="214">
        <f t="shared" si="17"/>
        <v>0</v>
      </c>
      <c r="J40" s="434" t="e">
        <f t="shared" si="2"/>
        <v>#DIV/0!</v>
      </c>
      <c r="K40" s="434" t="e">
        <f t="shared" si="8"/>
        <v>#DIV/0!</v>
      </c>
    </row>
    <row r="41" spans="1:11" ht="15.75" customHeight="1" x14ac:dyDescent="0.25">
      <c r="A41" s="49"/>
      <c r="B41" s="49"/>
      <c r="C41" s="120">
        <v>721</v>
      </c>
      <c r="D41" s="145"/>
      <c r="E41" s="154" t="s">
        <v>161</v>
      </c>
      <c r="F41" s="51">
        <f>SUM(F42)</f>
        <v>0</v>
      </c>
      <c r="G41" s="51"/>
      <c r="H41" s="51"/>
      <c r="I41" s="51"/>
      <c r="J41" s="351" t="e">
        <f t="shared" si="2"/>
        <v>#DIV/0!</v>
      </c>
      <c r="K41" s="351" t="e">
        <f t="shared" si="8"/>
        <v>#DIV/0!</v>
      </c>
    </row>
    <row r="42" spans="1:11" ht="15.75" customHeight="1" x14ac:dyDescent="0.25">
      <c r="A42" s="11"/>
      <c r="B42" s="15"/>
      <c r="C42" s="15"/>
      <c r="D42" s="142">
        <v>7211</v>
      </c>
      <c r="E42" s="153" t="s">
        <v>162</v>
      </c>
      <c r="F42" s="135"/>
      <c r="G42" s="135"/>
      <c r="H42" s="135"/>
      <c r="I42" s="146"/>
      <c r="J42" s="359" t="e">
        <f t="shared" si="2"/>
        <v>#DIV/0!</v>
      </c>
      <c r="K42" s="359" t="e">
        <f t="shared" si="8"/>
        <v>#DIV/0!</v>
      </c>
    </row>
    <row r="43" spans="1:11" x14ac:dyDescent="0.25">
      <c r="A43" s="136"/>
      <c r="B43" s="136"/>
      <c r="C43" s="136"/>
      <c r="D43" s="142" t="s">
        <v>163</v>
      </c>
      <c r="E43" s="153"/>
      <c r="F43" s="135"/>
      <c r="G43" s="135"/>
      <c r="H43" s="135"/>
      <c r="I43" s="146"/>
      <c r="J43" s="359" t="e">
        <f t="shared" si="2"/>
        <v>#DIV/0!</v>
      </c>
      <c r="K43" s="359" t="e">
        <f t="shared" si="8"/>
        <v>#DIV/0!</v>
      </c>
    </row>
    <row r="44" spans="1:11" x14ac:dyDescent="0.25">
      <c r="A44" s="136"/>
      <c r="B44" s="136"/>
      <c r="C44" s="136"/>
      <c r="D44" s="142"/>
      <c r="E44" s="153"/>
      <c r="F44" s="135"/>
      <c r="G44" s="135"/>
      <c r="H44" s="135"/>
      <c r="I44" s="146"/>
      <c r="J44" s="359" t="e">
        <f t="shared" si="2"/>
        <v>#DIV/0!</v>
      </c>
      <c r="K44" s="359" t="e">
        <f t="shared" si="8"/>
        <v>#DIV/0!</v>
      </c>
    </row>
    <row r="45" spans="1:11" x14ac:dyDescent="0.25">
      <c r="A45" s="136"/>
      <c r="B45" s="43"/>
      <c r="C45" s="44"/>
      <c r="D45" s="142"/>
      <c r="E45" s="153"/>
      <c r="F45" s="135"/>
      <c r="G45" s="135"/>
      <c r="H45" s="135"/>
      <c r="I45" s="146"/>
      <c r="J45" s="359" t="e">
        <f t="shared" si="2"/>
        <v>#DIV/0!</v>
      </c>
      <c r="K45" s="359" t="e">
        <f t="shared" si="8"/>
        <v>#DIV/0!</v>
      </c>
    </row>
    <row r="46" spans="1:11" ht="39" x14ac:dyDescent="0.25">
      <c r="A46" s="138"/>
      <c r="B46" s="178"/>
      <c r="C46" s="179"/>
      <c r="D46" s="180"/>
      <c r="E46" s="168" t="s">
        <v>147</v>
      </c>
      <c r="F46" s="168" t="s">
        <v>148</v>
      </c>
      <c r="G46" s="168" t="s">
        <v>149</v>
      </c>
      <c r="H46" s="169" t="s">
        <v>150</v>
      </c>
      <c r="I46" s="168" t="s">
        <v>151</v>
      </c>
      <c r="J46" s="150" t="s">
        <v>212</v>
      </c>
      <c r="K46" s="150" t="s">
        <v>273</v>
      </c>
    </row>
    <row r="47" spans="1:11" x14ac:dyDescent="0.25">
      <c r="A47" s="200"/>
      <c r="B47" s="201"/>
      <c r="C47" s="202"/>
      <c r="D47" s="203"/>
      <c r="E47" s="148">
        <v>1</v>
      </c>
      <c r="F47" s="149">
        <v>2</v>
      </c>
      <c r="G47" s="149">
        <v>3</v>
      </c>
      <c r="H47" s="149">
        <v>4</v>
      </c>
      <c r="I47" s="149">
        <v>5</v>
      </c>
      <c r="J47" s="204">
        <v>6</v>
      </c>
      <c r="K47" s="204">
        <v>7</v>
      </c>
    </row>
    <row r="48" spans="1:11" x14ac:dyDescent="0.25">
      <c r="A48" s="175"/>
      <c r="B48" s="176"/>
      <c r="C48" s="177"/>
      <c r="D48" s="181"/>
      <c r="E48" s="198" t="s">
        <v>10</v>
      </c>
      <c r="F48" s="67">
        <f>SUM(F49+F107)</f>
        <v>640822.55000000005</v>
      </c>
      <c r="G48" s="67">
        <f>SUM(G49+G107)</f>
        <v>762700.26</v>
      </c>
      <c r="H48" s="67">
        <f>SUM(H49+H107)</f>
        <v>0</v>
      </c>
      <c r="I48" s="67">
        <f>SUM(I49+I107)</f>
        <v>763037.26</v>
      </c>
      <c r="J48" s="435">
        <f>SUM(I48/F48*100)</f>
        <v>119.07153704250888</v>
      </c>
      <c r="K48" s="435">
        <f>I48/G48*100</f>
        <v>100.04418511670627</v>
      </c>
    </row>
    <row r="49" spans="1:11" x14ac:dyDescent="0.25">
      <c r="A49" s="64">
        <v>3</v>
      </c>
      <c r="B49" s="173"/>
      <c r="C49" s="174"/>
      <c r="D49" s="182"/>
      <c r="E49" s="199" t="s">
        <v>7</v>
      </c>
      <c r="F49" s="137">
        <v>640822.55000000005</v>
      </c>
      <c r="G49" s="137">
        <f>SUM(G50+G60+G93+G99+G103)</f>
        <v>753975.26</v>
      </c>
      <c r="H49" s="137">
        <f>SUM(H50+H60+H93+H99+H103)</f>
        <v>0</v>
      </c>
      <c r="I49" s="137">
        <v>754312.61</v>
      </c>
      <c r="J49" s="436">
        <f t="shared" ref="J49:J118" si="18">SUM(I49/F49*100)</f>
        <v>117.71006029672331</v>
      </c>
      <c r="K49" s="436">
        <f t="shared" ref="K49:K112" si="19">I49/G49*100</f>
        <v>100.04474284739793</v>
      </c>
    </row>
    <row r="50" spans="1:11" x14ac:dyDescent="0.25">
      <c r="A50" s="166"/>
      <c r="B50" s="166">
        <v>31</v>
      </c>
      <c r="C50" s="166"/>
      <c r="D50" s="183"/>
      <c r="E50" s="250" t="s">
        <v>8</v>
      </c>
      <c r="F50" s="184">
        <v>533112.44999999995</v>
      </c>
      <c r="G50" s="184">
        <f t="shared" ref="G50:H50" si="20">SUM(G51+G55+G57)</f>
        <v>592831</v>
      </c>
      <c r="H50" s="184">
        <f t="shared" si="20"/>
        <v>0</v>
      </c>
      <c r="I50" s="184">
        <v>599709.4</v>
      </c>
      <c r="J50" s="437">
        <f t="shared" si="18"/>
        <v>112.49210180703903</v>
      </c>
      <c r="K50" s="437">
        <f t="shared" si="19"/>
        <v>101.16026321160669</v>
      </c>
    </row>
    <row r="51" spans="1:11" x14ac:dyDescent="0.25">
      <c r="A51" s="167"/>
      <c r="B51" s="167"/>
      <c r="C51" s="489">
        <v>311</v>
      </c>
      <c r="D51" s="185"/>
      <c r="E51" s="251" t="s">
        <v>164</v>
      </c>
      <c r="F51" s="186">
        <v>433824.89</v>
      </c>
      <c r="G51" s="488">
        <v>488131</v>
      </c>
      <c r="H51" s="186">
        <f t="shared" ref="H51" si="21">SUM(H52:H54)</f>
        <v>0</v>
      </c>
      <c r="I51" s="186">
        <v>486635.8</v>
      </c>
      <c r="J51" s="438">
        <f t="shared" si="18"/>
        <v>112.17332412623904</v>
      </c>
      <c r="K51" s="438">
        <f t="shared" si="19"/>
        <v>99.693688784363204</v>
      </c>
    </row>
    <row r="52" spans="1:11" x14ac:dyDescent="0.25">
      <c r="A52" s="139"/>
      <c r="B52" s="139"/>
      <c r="C52" s="139"/>
      <c r="D52" s="187">
        <v>3111</v>
      </c>
      <c r="E52" s="252" t="s">
        <v>165</v>
      </c>
      <c r="F52" s="141">
        <v>433824.89</v>
      </c>
      <c r="G52" s="141"/>
      <c r="H52" s="141"/>
      <c r="I52" s="141">
        <v>486635.8</v>
      </c>
      <c r="J52" s="439">
        <f t="shared" si="18"/>
        <v>112.17332412623904</v>
      </c>
      <c r="K52" s="439" t="e">
        <f t="shared" si="19"/>
        <v>#DIV/0!</v>
      </c>
    </row>
    <row r="53" spans="1:11" x14ac:dyDescent="0.25">
      <c r="A53" s="139"/>
      <c r="B53" s="139"/>
      <c r="C53" s="139"/>
      <c r="D53" s="187">
        <v>3113</v>
      </c>
      <c r="E53" s="252" t="s">
        <v>166</v>
      </c>
      <c r="F53" s="141"/>
      <c r="G53" s="141"/>
      <c r="H53" s="141"/>
      <c r="I53" s="141"/>
      <c r="J53" s="439" t="e">
        <f t="shared" si="18"/>
        <v>#DIV/0!</v>
      </c>
      <c r="K53" s="439" t="e">
        <f t="shared" si="19"/>
        <v>#DIV/0!</v>
      </c>
    </row>
    <row r="54" spans="1:11" s="134" customFormat="1" x14ac:dyDescent="0.25">
      <c r="A54" s="139"/>
      <c r="B54" s="139"/>
      <c r="C54" s="139"/>
      <c r="D54" s="187">
        <v>3114</v>
      </c>
      <c r="E54" s="252" t="s">
        <v>219</v>
      </c>
      <c r="F54" s="141"/>
      <c r="G54" s="141"/>
      <c r="H54" s="141"/>
      <c r="I54" s="141"/>
      <c r="J54" s="439" t="e">
        <f t="shared" si="18"/>
        <v>#DIV/0!</v>
      </c>
      <c r="K54" s="439" t="e">
        <f t="shared" si="19"/>
        <v>#DIV/0!</v>
      </c>
    </row>
    <row r="55" spans="1:11" x14ac:dyDescent="0.25">
      <c r="A55" s="167"/>
      <c r="B55" s="167"/>
      <c r="C55" s="490">
        <v>312</v>
      </c>
      <c r="D55" s="185"/>
      <c r="E55" s="251" t="s">
        <v>167</v>
      </c>
      <c r="F55" s="186">
        <v>27731.99</v>
      </c>
      <c r="G55" s="488">
        <v>23869</v>
      </c>
      <c r="H55" s="186">
        <f t="shared" ref="H55" si="22">SUM(H56)</f>
        <v>0</v>
      </c>
      <c r="I55" s="186">
        <v>32777.68</v>
      </c>
      <c r="J55" s="438">
        <f t="shared" si="18"/>
        <v>118.19447504488498</v>
      </c>
      <c r="K55" s="438">
        <f t="shared" si="19"/>
        <v>137.32322258997024</v>
      </c>
    </row>
    <row r="56" spans="1:11" x14ac:dyDescent="0.25">
      <c r="A56" s="139"/>
      <c r="B56" s="139"/>
      <c r="C56" s="139"/>
      <c r="D56" s="187">
        <v>3121</v>
      </c>
      <c r="E56" s="252" t="s">
        <v>167</v>
      </c>
      <c r="F56" s="141"/>
      <c r="G56" s="141"/>
      <c r="H56" s="141"/>
      <c r="I56" s="141"/>
      <c r="J56" s="439" t="e">
        <f t="shared" si="18"/>
        <v>#DIV/0!</v>
      </c>
      <c r="K56" s="439" t="e">
        <f t="shared" si="19"/>
        <v>#DIV/0!</v>
      </c>
    </row>
    <row r="57" spans="1:11" x14ac:dyDescent="0.25">
      <c r="A57" s="167"/>
      <c r="B57" s="167"/>
      <c r="C57" s="489">
        <v>313</v>
      </c>
      <c r="D57" s="185"/>
      <c r="E57" s="251" t="s">
        <v>168</v>
      </c>
      <c r="F57" s="186">
        <v>71555.570000000007</v>
      </c>
      <c r="G57" s="488">
        <v>80831</v>
      </c>
      <c r="H57" s="186">
        <f t="shared" ref="H57" si="23">SUM(H58+H59)</f>
        <v>0</v>
      </c>
      <c r="I57" s="186">
        <v>80295.92</v>
      </c>
      <c r="J57" s="438">
        <f t="shared" si="18"/>
        <v>112.21477237900557</v>
      </c>
      <c r="K57" s="438">
        <f t="shared" si="19"/>
        <v>99.338026252304189</v>
      </c>
    </row>
    <row r="58" spans="1:11" x14ac:dyDescent="0.25">
      <c r="A58" s="139"/>
      <c r="B58" s="139"/>
      <c r="C58" s="139"/>
      <c r="D58" s="187">
        <v>3132</v>
      </c>
      <c r="E58" s="252" t="s">
        <v>169</v>
      </c>
      <c r="F58" s="141">
        <v>71503.73</v>
      </c>
      <c r="G58" s="141"/>
      <c r="H58" s="141"/>
      <c r="I58" s="141">
        <v>80293.5</v>
      </c>
      <c r="J58" s="439">
        <f t="shared" si="18"/>
        <v>112.29274332961371</v>
      </c>
      <c r="K58" s="439" t="e">
        <f t="shared" si="19"/>
        <v>#DIV/0!</v>
      </c>
    </row>
    <row r="59" spans="1:11" x14ac:dyDescent="0.25">
      <c r="A59" s="139"/>
      <c r="B59" s="139"/>
      <c r="C59" s="139"/>
      <c r="D59" s="187">
        <v>3133</v>
      </c>
      <c r="E59" s="252" t="s">
        <v>170</v>
      </c>
      <c r="F59" s="139">
        <v>51.84</v>
      </c>
      <c r="G59" s="139"/>
      <c r="H59" s="139"/>
      <c r="I59" s="139">
        <v>2.42</v>
      </c>
      <c r="J59" s="439">
        <f t="shared" si="18"/>
        <v>4.6682098765432087</v>
      </c>
      <c r="K59" s="439" t="e">
        <f t="shared" si="19"/>
        <v>#DIV/0!</v>
      </c>
    </row>
    <row r="60" spans="1:11" x14ac:dyDescent="0.25">
      <c r="A60" s="166"/>
      <c r="B60" s="166">
        <v>32</v>
      </c>
      <c r="C60" s="166"/>
      <c r="D60" s="183"/>
      <c r="E60" s="250" t="s">
        <v>16</v>
      </c>
      <c r="F60" s="184">
        <v>93706.53</v>
      </c>
      <c r="G60" s="184">
        <f>SUM(G61+G66+G73+G85)</f>
        <v>150291.26</v>
      </c>
      <c r="H60" s="184">
        <f>SUM(H61+H66+H73+H85)</f>
        <v>0</v>
      </c>
      <c r="I60" s="184">
        <v>143886.22</v>
      </c>
      <c r="J60" s="437">
        <f t="shared" si="18"/>
        <v>153.54983265307126</v>
      </c>
      <c r="K60" s="437">
        <f t="shared" si="19"/>
        <v>95.738248518243836</v>
      </c>
    </row>
    <row r="61" spans="1:11" x14ac:dyDescent="0.25">
      <c r="A61" s="167"/>
      <c r="B61" s="167"/>
      <c r="C61" s="489">
        <v>321</v>
      </c>
      <c r="D61" s="185"/>
      <c r="E61" s="251" t="s">
        <v>171</v>
      </c>
      <c r="F61" s="186">
        <v>26090.3</v>
      </c>
      <c r="G61" s="488">
        <v>25179</v>
      </c>
      <c r="H61" s="186">
        <f t="shared" ref="H61" si="24">SUM(H62:H65)</f>
        <v>0</v>
      </c>
      <c r="I61" s="186">
        <v>27092.58</v>
      </c>
      <c r="J61" s="438">
        <f t="shared" si="18"/>
        <v>103.84158097070559</v>
      </c>
      <c r="K61" s="438">
        <f t="shared" si="19"/>
        <v>107.59990468247349</v>
      </c>
    </row>
    <row r="62" spans="1:11" x14ac:dyDescent="0.25">
      <c r="A62" s="139"/>
      <c r="B62" s="139"/>
      <c r="C62" s="139"/>
      <c r="D62" s="187">
        <v>3211</v>
      </c>
      <c r="E62" s="252" t="s">
        <v>172</v>
      </c>
      <c r="F62" s="141">
        <v>2108.5700000000002</v>
      </c>
      <c r="G62" s="141"/>
      <c r="H62" s="141"/>
      <c r="I62" s="141">
        <v>1461.56</v>
      </c>
      <c r="J62" s="439">
        <f t="shared" si="18"/>
        <v>69.315223113294792</v>
      </c>
      <c r="K62" s="439" t="e">
        <f t="shared" si="19"/>
        <v>#DIV/0!</v>
      </c>
    </row>
    <row r="63" spans="1:11" s="134" customFormat="1" ht="26.25" x14ac:dyDescent="0.25">
      <c r="A63" s="139"/>
      <c r="B63" s="139"/>
      <c r="C63" s="139"/>
      <c r="D63" s="187">
        <v>3212</v>
      </c>
      <c r="E63" s="252" t="s">
        <v>244</v>
      </c>
      <c r="F63" s="141">
        <v>23981.73</v>
      </c>
      <c r="G63" s="141"/>
      <c r="H63" s="141"/>
      <c r="I63" s="141">
        <v>25564.02</v>
      </c>
      <c r="J63" s="439">
        <f t="shared" si="18"/>
        <v>106.59789764958576</v>
      </c>
      <c r="K63" s="439" t="e">
        <f t="shared" si="19"/>
        <v>#DIV/0!</v>
      </c>
    </row>
    <row r="64" spans="1:11" x14ac:dyDescent="0.25">
      <c r="A64" s="139"/>
      <c r="B64" s="139"/>
      <c r="C64" s="139"/>
      <c r="D64" s="187">
        <v>3213</v>
      </c>
      <c r="E64" s="252" t="s">
        <v>173</v>
      </c>
      <c r="F64" s="139">
        <v>0</v>
      </c>
      <c r="G64" s="141"/>
      <c r="H64" s="141"/>
      <c r="I64" s="141">
        <v>67</v>
      </c>
      <c r="J64" s="439" t="e">
        <f t="shared" si="18"/>
        <v>#DIV/0!</v>
      </c>
      <c r="K64" s="439" t="e">
        <f t="shared" si="19"/>
        <v>#DIV/0!</v>
      </c>
    </row>
    <row r="65" spans="1:11" x14ac:dyDescent="0.25">
      <c r="A65" s="139"/>
      <c r="B65" s="139"/>
      <c r="C65" s="139"/>
      <c r="D65" s="187">
        <v>3214</v>
      </c>
      <c r="E65" s="252" t="s">
        <v>174</v>
      </c>
      <c r="F65" s="139"/>
      <c r="G65" s="478"/>
      <c r="H65" s="139"/>
      <c r="I65" s="139"/>
      <c r="J65" s="439" t="e">
        <f t="shared" si="18"/>
        <v>#DIV/0!</v>
      </c>
      <c r="K65" s="439" t="e">
        <f t="shared" si="19"/>
        <v>#DIV/0!</v>
      </c>
    </row>
    <row r="66" spans="1:11" x14ac:dyDescent="0.25">
      <c r="A66" s="167"/>
      <c r="B66" s="167"/>
      <c r="C66" s="489">
        <v>322</v>
      </c>
      <c r="D66" s="185"/>
      <c r="E66" s="251" t="s">
        <v>175</v>
      </c>
      <c r="F66" s="186">
        <v>22037.69</v>
      </c>
      <c r="G66" s="488">
        <v>53091</v>
      </c>
      <c r="H66" s="186">
        <f t="shared" ref="H66" si="25">SUM(H67:H72)</f>
        <v>0</v>
      </c>
      <c r="I66" s="186">
        <v>51358.92</v>
      </c>
      <c r="J66" s="438">
        <f t="shared" si="18"/>
        <v>233.05037869214061</v>
      </c>
      <c r="K66" s="438">
        <f t="shared" si="19"/>
        <v>96.737526134373056</v>
      </c>
    </row>
    <row r="67" spans="1:11" x14ac:dyDescent="0.25">
      <c r="A67" s="139"/>
      <c r="B67" s="139"/>
      <c r="C67" s="139"/>
      <c r="D67" s="187">
        <v>3221</v>
      </c>
      <c r="E67" s="252" t="s">
        <v>176</v>
      </c>
      <c r="F67" s="141">
        <v>4008.72</v>
      </c>
      <c r="G67" s="141"/>
      <c r="H67" s="141"/>
      <c r="I67" s="141">
        <v>3634.7</v>
      </c>
      <c r="J67" s="439">
        <f t="shared" si="18"/>
        <v>90.669839749346423</v>
      </c>
      <c r="K67" s="439" t="e">
        <f t="shared" si="19"/>
        <v>#DIV/0!</v>
      </c>
    </row>
    <row r="68" spans="1:11" x14ac:dyDescent="0.25">
      <c r="A68" s="139"/>
      <c r="B68" s="139"/>
      <c r="C68" s="139"/>
      <c r="D68" s="187">
        <v>3222</v>
      </c>
      <c r="E68" s="252" t="s">
        <v>177</v>
      </c>
      <c r="F68" s="187">
        <v>252.23</v>
      </c>
      <c r="G68" s="139"/>
      <c r="H68" s="139"/>
      <c r="I68" s="139">
        <v>27462.16</v>
      </c>
      <c r="J68" s="439">
        <f t="shared" si="18"/>
        <v>10887.745311818579</v>
      </c>
      <c r="K68" s="439" t="e">
        <f t="shared" si="19"/>
        <v>#DIV/0!</v>
      </c>
    </row>
    <row r="69" spans="1:11" x14ac:dyDescent="0.25">
      <c r="A69" s="139"/>
      <c r="B69" s="139"/>
      <c r="C69" s="139"/>
      <c r="D69" s="187">
        <v>3223</v>
      </c>
      <c r="E69" s="252" t="s">
        <v>178</v>
      </c>
      <c r="F69" s="141">
        <v>11444.79</v>
      </c>
      <c r="G69" s="141"/>
      <c r="H69" s="141"/>
      <c r="I69" s="141">
        <v>7854.66</v>
      </c>
      <c r="J69" s="439">
        <f t="shared" si="18"/>
        <v>68.630879203550251</v>
      </c>
      <c r="K69" s="439" t="e">
        <f t="shared" si="19"/>
        <v>#DIV/0!</v>
      </c>
    </row>
    <row r="70" spans="1:11" ht="26.25" x14ac:dyDescent="0.25">
      <c r="A70" s="139"/>
      <c r="B70" s="139"/>
      <c r="C70" s="139"/>
      <c r="D70" s="187">
        <v>3224</v>
      </c>
      <c r="E70" s="252" t="s">
        <v>179</v>
      </c>
      <c r="F70" s="141">
        <v>2388.44</v>
      </c>
      <c r="G70" s="141"/>
      <c r="H70" s="141"/>
      <c r="I70" s="141">
        <v>10818.95</v>
      </c>
      <c r="J70" s="439">
        <f t="shared" si="18"/>
        <v>452.97139555525786</v>
      </c>
      <c r="K70" s="439" t="e">
        <f t="shared" si="19"/>
        <v>#DIV/0!</v>
      </c>
    </row>
    <row r="71" spans="1:11" x14ac:dyDescent="0.25">
      <c r="A71" s="139"/>
      <c r="B71" s="139"/>
      <c r="C71" s="139"/>
      <c r="D71" s="187">
        <v>3225</v>
      </c>
      <c r="E71" s="252" t="s">
        <v>180</v>
      </c>
      <c r="F71" s="139">
        <v>3943.51</v>
      </c>
      <c r="G71" s="139"/>
      <c r="H71" s="139"/>
      <c r="I71" s="139">
        <v>1588.45</v>
      </c>
      <c r="J71" s="439">
        <f t="shared" si="18"/>
        <v>40.280105794076846</v>
      </c>
      <c r="K71" s="439" t="e">
        <f t="shared" si="19"/>
        <v>#DIV/0!</v>
      </c>
    </row>
    <row r="72" spans="1:11" ht="26.25" x14ac:dyDescent="0.25">
      <c r="A72" s="139"/>
      <c r="B72" s="139"/>
      <c r="C72" s="139"/>
      <c r="D72" s="187">
        <v>3227</v>
      </c>
      <c r="E72" s="252" t="s">
        <v>181</v>
      </c>
      <c r="F72" s="139"/>
      <c r="G72" s="139"/>
      <c r="H72" s="139"/>
      <c r="I72" s="139"/>
      <c r="J72" s="439" t="e">
        <f t="shared" si="18"/>
        <v>#DIV/0!</v>
      </c>
      <c r="K72" s="439" t="e">
        <f t="shared" si="19"/>
        <v>#DIV/0!</v>
      </c>
    </row>
    <row r="73" spans="1:11" x14ac:dyDescent="0.25">
      <c r="A73" s="167"/>
      <c r="B73" s="167"/>
      <c r="C73" s="489">
        <v>323</v>
      </c>
      <c r="D73" s="185"/>
      <c r="E73" s="251" t="s">
        <v>182</v>
      </c>
      <c r="F73" s="186">
        <v>43234.97</v>
      </c>
      <c r="G73" s="488">
        <v>71553.259999999995</v>
      </c>
      <c r="H73" s="186">
        <f t="shared" ref="H73" si="26">SUM(H74:H82)</f>
        <v>0</v>
      </c>
      <c r="I73" s="186">
        <v>65099.92</v>
      </c>
      <c r="J73" s="438">
        <f t="shared" si="18"/>
        <v>150.57237231805644</v>
      </c>
      <c r="K73" s="438">
        <f t="shared" si="19"/>
        <v>90.981067808790272</v>
      </c>
    </row>
    <row r="74" spans="1:11" x14ac:dyDescent="0.25">
      <c r="A74" s="139"/>
      <c r="B74" s="139"/>
      <c r="C74" s="139"/>
      <c r="D74" s="187">
        <v>3231</v>
      </c>
      <c r="E74" s="252" t="s">
        <v>183</v>
      </c>
      <c r="F74" s="141">
        <v>36256.620000000003</v>
      </c>
      <c r="G74" s="141"/>
      <c r="H74" s="141"/>
      <c r="I74" s="141">
        <v>54148.5</v>
      </c>
      <c r="J74" s="439">
        <f t="shared" si="18"/>
        <v>149.34789839758918</v>
      </c>
      <c r="K74" s="439" t="e">
        <f t="shared" si="19"/>
        <v>#DIV/0!</v>
      </c>
    </row>
    <row r="75" spans="1:11" ht="26.25" x14ac:dyDescent="0.25">
      <c r="A75" s="139"/>
      <c r="B75" s="139"/>
      <c r="C75" s="139"/>
      <c r="D75" s="187">
        <v>3232</v>
      </c>
      <c r="E75" s="252" t="s">
        <v>184</v>
      </c>
      <c r="F75" s="141">
        <v>534.61</v>
      </c>
      <c r="G75" s="141"/>
      <c r="H75" s="141"/>
      <c r="I75" s="141">
        <v>2644</v>
      </c>
      <c r="J75" s="439">
        <f t="shared" si="18"/>
        <v>494.56613232075722</v>
      </c>
      <c r="K75" s="439" t="e">
        <f t="shared" si="19"/>
        <v>#DIV/0!</v>
      </c>
    </row>
    <row r="76" spans="1:11" x14ac:dyDescent="0.25">
      <c r="A76" s="139"/>
      <c r="B76" s="139"/>
      <c r="C76" s="139"/>
      <c r="D76" s="187">
        <v>3233</v>
      </c>
      <c r="E76" s="252" t="s">
        <v>185</v>
      </c>
      <c r="F76" s="139">
        <v>362.33</v>
      </c>
      <c r="G76" s="139"/>
      <c r="H76" s="139"/>
      <c r="I76" s="139">
        <v>375</v>
      </c>
      <c r="J76" s="439">
        <f t="shared" si="18"/>
        <v>103.49681229818121</v>
      </c>
      <c r="K76" s="439" t="e">
        <f t="shared" si="19"/>
        <v>#DIV/0!</v>
      </c>
    </row>
    <row r="77" spans="1:11" x14ac:dyDescent="0.25">
      <c r="A77" s="139"/>
      <c r="B77" s="139"/>
      <c r="C77" s="139"/>
      <c r="D77" s="187">
        <v>3234</v>
      </c>
      <c r="E77" s="252" t="s">
        <v>186</v>
      </c>
      <c r="F77" s="141">
        <v>2998</v>
      </c>
      <c r="G77" s="141"/>
      <c r="H77" s="141"/>
      <c r="I77" s="141">
        <v>5431.55</v>
      </c>
      <c r="J77" s="439">
        <f t="shared" si="18"/>
        <v>181.17244829886593</v>
      </c>
      <c r="K77" s="439" t="e">
        <f t="shared" si="19"/>
        <v>#DIV/0!</v>
      </c>
    </row>
    <row r="78" spans="1:11" x14ac:dyDescent="0.25">
      <c r="A78" s="139"/>
      <c r="B78" s="139"/>
      <c r="C78" s="139"/>
      <c r="D78" s="187">
        <v>3235</v>
      </c>
      <c r="E78" s="252" t="s">
        <v>187</v>
      </c>
      <c r="F78" s="139">
        <v>37.159999999999997</v>
      </c>
      <c r="G78" s="139"/>
      <c r="H78" s="139"/>
      <c r="I78" s="139">
        <v>265.26</v>
      </c>
      <c r="J78" s="439">
        <f t="shared" si="18"/>
        <v>713.83207750269116</v>
      </c>
      <c r="K78" s="439" t="e">
        <f t="shared" si="19"/>
        <v>#DIV/0!</v>
      </c>
    </row>
    <row r="79" spans="1:11" x14ac:dyDescent="0.25">
      <c r="A79" s="139"/>
      <c r="B79" s="139"/>
      <c r="C79" s="139"/>
      <c r="D79" s="187">
        <v>3236</v>
      </c>
      <c r="E79" s="252" t="s">
        <v>188</v>
      </c>
      <c r="F79" s="141">
        <v>809.61</v>
      </c>
      <c r="G79" s="141"/>
      <c r="H79" s="141"/>
      <c r="I79" s="141">
        <v>0</v>
      </c>
      <c r="J79" s="439">
        <f t="shared" si="18"/>
        <v>0</v>
      </c>
      <c r="K79" s="439" t="e">
        <f t="shared" si="19"/>
        <v>#DIV/0!</v>
      </c>
    </row>
    <row r="80" spans="1:11" x14ac:dyDescent="0.25">
      <c r="A80" s="139"/>
      <c r="B80" s="139"/>
      <c r="C80" s="139"/>
      <c r="D80" s="187">
        <v>3237</v>
      </c>
      <c r="E80" s="252" t="s">
        <v>189</v>
      </c>
      <c r="F80" s="141">
        <v>799.19</v>
      </c>
      <c r="G80" s="139"/>
      <c r="H80" s="139"/>
      <c r="I80" s="141">
        <v>240.55</v>
      </c>
      <c r="J80" s="439">
        <f t="shared" si="18"/>
        <v>30.099225465784109</v>
      </c>
      <c r="K80" s="439" t="e">
        <f t="shared" si="19"/>
        <v>#DIV/0!</v>
      </c>
    </row>
    <row r="81" spans="1:11" x14ac:dyDescent="0.25">
      <c r="A81" s="139"/>
      <c r="B81" s="139"/>
      <c r="C81" s="139"/>
      <c r="D81" s="187">
        <v>3238</v>
      </c>
      <c r="E81" s="252" t="s">
        <v>190</v>
      </c>
      <c r="F81" s="139">
        <v>1180.3</v>
      </c>
      <c r="G81" s="141"/>
      <c r="H81" s="141"/>
      <c r="I81" s="141">
        <v>1429.16</v>
      </c>
      <c r="J81" s="439">
        <f t="shared" si="18"/>
        <v>121.0844700499873</v>
      </c>
      <c r="K81" s="439" t="e">
        <f t="shared" si="19"/>
        <v>#DIV/0!</v>
      </c>
    </row>
    <row r="82" spans="1:11" x14ac:dyDescent="0.25">
      <c r="A82" s="139"/>
      <c r="B82" s="139"/>
      <c r="C82" s="139"/>
      <c r="D82" s="187">
        <v>3239</v>
      </c>
      <c r="E82" s="252" t="s">
        <v>191</v>
      </c>
      <c r="F82" s="139">
        <v>257.14999999999998</v>
      </c>
      <c r="G82" s="139"/>
      <c r="H82" s="139"/>
      <c r="I82" s="139">
        <v>565.9</v>
      </c>
      <c r="J82" s="439">
        <f t="shared" si="18"/>
        <v>220.06610927474236</v>
      </c>
      <c r="K82" s="439" t="e">
        <f t="shared" si="19"/>
        <v>#DIV/0!</v>
      </c>
    </row>
    <row r="83" spans="1:11" s="134" customFormat="1" ht="26.25" x14ac:dyDescent="0.25">
      <c r="A83" s="167"/>
      <c r="B83" s="167"/>
      <c r="C83" s="167">
        <v>324</v>
      </c>
      <c r="D83" s="185"/>
      <c r="E83" s="251" t="s">
        <v>237</v>
      </c>
      <c r="F83" s="167">
        <f>SUM(F84)</f>
        <v>0</v>
      </c>
      <c r="G83" s="167">
        <f t="shared" ref="G83:I83" si="27">SUM(G84)</f>
        <v>0</v>
      </c>
      <c r="H83" s="167">
        <f t="shared" si="27"/>
        <v>0</v>
      </c>
      <c r="I83" s="167">
        <f t="shared" si="27"/>
        <v>0</v>
      </c>
      <c r="J83" s="438" t="e">
        <f t="shared" si="18"/>
        <v>#DIV/0!</v>
      </c>
      <c r="K83" s="438" t="e">
        <f t="shared" si="19"/>
        <v>#DIV/0!</v>
      </c>
    </row>
    <row r="84" spans="1:11" s="134" customFormat="1" ht="26.25" x14ac:dyDescent="0.25">
      <c r="A84" s="170"/>
      <c r="B84" s="170"/>
      <c r="C84" s="170"/>
      <c r="D84" s="286">
        <v>3241</v>
      </c>
      <c r="E84" s="294" t="s">
        <v>237</v>
      </c>
      <c r="F84" s="170"/>
      <c r="G84" s="170"/>
      <c r="H84" s="170"/>
      <c r="I84" s="170"/>
      <c r="J84" s="439" t="e">
        <f t="shared" si="18"/>
        <v>#DIV/0!</v>
      </c>
      <c r="K84" s="439" t="e">
        <f t="shared" si="19"/>
        <v>#DIV/0!</v>
      </c>
    </row>
    <row r="85" spans="1:11" ht="26.25" x14ac:dyDescent="0.25">
      <c r="A85" s="167"/>
      <c r="B85" s="167"/>
      <c r="C85" s="489">
        <v>329</v>
      </c>
      <c r="D85" s="185"/>
      <c r="E85" s="251" t="s">
        <v>192</v>
      </c>
      <c r="F85" s="186">
        <v>2343.5700000000002</v>
      </c>
      <c r="G85" s="488">
        <v>468</v>
      </c>
      <c r="H85" s="186">
        <f t="shared" ref="H85" si="28">SUM(H86:H92)</f>
        <v>0</v>
      </c>
      <c r="I85" s="186">
        <v>334.8</v>
      </c>
      <c r="J85" s="438">
        <f t="shared" si="18"/>
        <v>14.285897156901651</v>
      </c>
      <c r="K85" s="438">
        <f t="shared" si="19"/>
        <v>71.538461538461533</v>
      </c>
    </row>
    <row r="86" spans="1:11" ht="26.25" x14ac:dyDescent="0.25">
      <c r="A86" s="139"/>
      <c r="B86" s="139"/>
      <c r="C86" s="139"/>
      <c r="D86" s="187">
        <v>3291</v>
      </c>
      <c r="E86" s="252" t="s">
        <v>193</v>
      </c>
      <c r="F86" s="139">
        <v>0</v>
      </c>
      <c r="G86" s="139"/>
      <c r="H86" s="141"/>
      <c r="I86" s="141">
        <v>0</v>
      </c>
      <c r="J86" s="439" t="e">
        <f t="shared" si="18"/>
        <v>#DIV/0!</v>
      </c>
      <c r="K86" s="439" t="e">
        <f t="shared" si="19"/>
        <v>#DIV/0!</v>
      </c>
    </row>
    <row r="87" spans="1:11" x14ac:dyDescent="0.25">
      <c r="A87" s="139"/>
      <c r="B87" s="139"/>
      <c r="C87" s="139"/>
      <c r="D87" s="187">
        <v>3292</v>
      </c>
      <c r="E87" s="252" t="s">
        <v>194</v>
      </c>
      <c r="F87" s="139">
        <v>109.49</v>
      </c>
      <c r="G87" s="139"/>
      <c r="H87" s="139"/>
      <c r="I87" s="139">
        <v>109.49</v>
      </c>
      <c r="J87" s="439">
        <f t="shared" si="18"/>
        <v>100</v>
      </c>
      <c r="K87" s="439" t="e">
        <f t="shared" si="19"/>
        <v>#DIV/0!</v>
      </c>
    </row>
    <row r="88" spans="1:11" x14ac:dyDescent="0.25">
      <c r="A88" s="139"/>
      <c r="B88" s="139"/>
      <c r="C88" s="139"/>
      <c r="D88" s="187">
        <v>3293</v>
      </c>
      <c r="E88" s="252" t="s">
        <v>195</v>
      </c>
      <c r="F88" s="139"/>
      <c r="G88" s="139"/>
      <c r="H88" s="139"/>
      <c r="I88" s="139"/>
      <c r="J88" s="439" t="e">
        <f t="shared" si="18"/>
        <v>#DIV/0!</v>
      </c>
      <c r="K88" s="439" t="e">
        <f t="shared" si="19"/>
        <v>#DIV/0!</v>
      </c>
    </row>
    <row r="89" spans="1:11" x14ac:dyDescent="0.25">
      <c r="A89" s="139"/>
      <c r="B89" s="139"/>
      <c r="C89" s="139"/>
      <c r="D89" s="187">
        <v>3294</v>
      </c>
      <c r="E89" s="252" t="s">
        <v>196</v>
      </c>
      <c r="F89" s="139">
        <v>53.09</v>
      </c>
      <c r="G89" s="139"/>
      <c r="H89" s="139"/>
      <c r="I89" s="139">
        <v>163.09</v>
      </c>
      <c r="J89" s="439">
        <f t="shared" si="18"/>
        <v>307.19532868713503</v>
      </c>
      <c r="K89" s="439" t="e">
        <f t="shared" si="19"/>
        <v>#DIV/0!</v>
      </c>
    </row>
    <row r="90" spans="1:11" x14ac:dyDescent="0.25">
      <c r="A90" s="139"/>
      <c r="B90" s="139"/>
      <c r="C90" s="139"/>
      <c r="D90" s="187">
        <v>3295</v>
      </c>
      <c r="E90" s="252" t="s">
        <v>197</v>
      </c>
      <c r="F90" s="139">
        <v>19.91</v>
      </c>
      <c r="G90" s="139"/>
      <c r="H90" s="139"/>
      <c r="I90" s="139"/>
      <c r="J90" s="439">
        <f t="shared" si="18"/>
        <v>0</v>
      </c>
      <c r="K90" s="439" t="e">
        <f t="shared" si="19"/>
        <v>#DIV/0!</v>
      </c>
    </row>
    <row r="91" spans="1:11" x14ac:dyDescent="0.25">
      <c r="A91" s="139"/>
      <c r="B91" s="139"/>
      <c r="C91" s="139"/>
      <c r="D91" s="187">
        <v>3296</v>
      </c>
      <c r="E91" s="252" t="s">
        <v>198</v>
      </c>
      <c r="F91" s="141">
        <v>1932.78</v>
      </c>
      <c r="G91" s="139"/>
      <c r="H91" s="139"/>
      <c r="I91" s="139">
        <v>62.22</v>
      </c>
      <c r="J91" s="439">
        <f t="shared" si="18"/>
        <v>3.2191972185142643</v>
      </c>
      <c r="K91" s="439" t="e">
        <f t="shared" si="19"/>
        <v>#DIV/0!</v>
      </c>
    </row>
    <row r="92" spans="1:11" ht="26.25" x14ac:dyDescent="0.25">
      <c r="A92" s="139"/>
      <c r="B92" s="139"/>
      <c r="C92" s="139"/>
      <c r="D92" s="187">
        <v>3299</v>
      </c>
      <c r="E92" s="252" t="s">
        <v>192</v>
      </c>
      <c r="F92" s="141">
        <v>228.3</v>
      </c>
      <c r="G92" s="139"/>
      <c r="H92" s="141"/>
      <c r="I92" s="141">
        <v>0</v>
      </c>
      <c r="J92" s="439">
        <f t="shared" si="18"/>
        <v>0</v>
      </c>
      <c r="K92" s="439" t="e">
        <f t="shared" si="19"/>
        <v>#DIV/0!</v>
      </c>
    </row>
    <row r="93" spans="1:11" x14ac:dyDescent="0.25">
      <c r="A93" s="166"/>
      <c r="B93" s="166">
        <v>34</v>
      </c>
      <c r="C93" s="166"/>
      <c r="D93" s="183"/>
      <c r="E93" s="250" t="s">
        <v>50</v>
      </c>
      <c r="F93" s="184">
        <v>1742.3</v>
      </c>
      <c r="G93" s="184">
        <f t="shared" ref="G93:H93" si="29">SUM(G94)</f>
        <v>655</v>
      </c>
      <c r="H93" s="184">
        <f t="shared" si="29"/>
        <v>0</v>
      </c>
      <c r="I93" s="184">
        <v>523.34</v>
      </c>
      <c r="J93" s="437">
        <f t="shared" si="18"/>
        <v>30.037307007977965</v>
      </c>
      <c r="K93" s="437">
        <f t="shared" si="19"/>
        <v>79.899236641221378</v>
      </c>
    </row>
    <row r="94" spans="1:11" x14ac:dyDescent="0.25">
      <c r="A94" s="167"/>
      <c r="B94" s="167"/>
      <c r="C94" s="489">
        <v>343</v>
      </c>
      <c r="D94" s="185"/>
      <c r="E94" s="251" t="s">
        <v>216</v>
      </c>
      <c r="F94" s="186">
        <v>1742.3</v>
      </c>
      <c r="G94" s="488">
        <v>655</v>
      </c>
      <c r="H94" s="186">
        <f t="shared" ref="H94" si="30">SUM(H95:H98)</f>
        <v>0</v>
      </c>
      <c r="I94" s="186">
        <v>523.34</v>
      </c>
      <c r="J94" s="438">
        <f t="shared" si="18"/>
        <v>30.037307007977965</v>
      </c>
      <c r="K94" s="438">
        <f t="shared" si="19"/>
        <v>79.899236641221378</v>
      </c>
    </row>
    <row r="95" spans="1:11" ht="26.25" x14ac:dyDescent="0.25">
      <c r="A95" s="139"/>
      <c r="B95" s="139"/>
      <c r="C95" s="139"/>
      <c r="D95" s="187">
        <v>3431</v>
      </c>
      <c r="E95" s="252" t="s">
        <v>199</v>
      </c>
      <c r="F95" s="139">
        <v>546.92999999999995</v>
      </c>
      <c r="G95" s="139"/>
      <c r="H95" s="139"/>
      <c r="I95" s="139">
        <v>465.19</v>
      </c>
      <c r="J95" s="439">
        <f t="shared" si="18"/>
        <v>85.054760206973484</v>
      </c>
      <c r="K95" s="439" t="e">
        <f t="shared" si="19"/>
        <v>#DIV/0!</v>
      </c>
    </row>
    <row r="96" spans="1:11" ht="26.25" x14ac:dyDescent="0.25">
      <c r="A96" s="139"/>
      <c r="B96" s="139"/>
      <c r="C96" s="139"/>
      <c r="D96" s="187">
        <v>3432</v>
      </c>
      <c r="E96" s="252" t="s">
        <v>200</v>
      </c>
      <c r="F96" s="139"/>
      <c r="G96" s="139"/>
      <c r="H96" s="139"/>
      <c r="I96" s="139"/>
      <c r="J96" s="439" t="e">
        <f t="shared" si="18"/>
        <v>#DIV/0!</v>
      </c>
      <c r="K96" s="439" t="e">
        <f t="shared" si="19"/>
        <v>#DIV/0!</v>
      </c>
    </row>
    <row r="97" spans="1:13" x14ac:dyDescent="0.25">
      <c r="A97" s="139"/>
      <c r="B97" s="139"/>
      <c r="C97" s="139"/>
      <c r="D97" s="187">
        <v>3433</v>
      </c>
      <c r="E97" s="252" t="s">
        <v>201</v>
      </c>
      <c r="F97" s="141">
        <v>1195.3699999999999</v>
      </c>
      <c r="G97" s="139"/>
      <c r="H97" s="139"/>
      <c r="I97" s="139">
        <v>58.15</v>
      </c>
      <c r="J97" s="439">
        <f t="shared" si="18"/>
        <v>4.8646025916661788</v>
      </c>
      <c r="K97" s="439" t="e">
        <f t="shared" si="19"/>
        <v>#DIV/0!</v>
      </c>
    </row>
    <row r="98" spans="1:13" ht="26.25" x14ac:dyDescent="0.25">
      <c r="A98" s="139"/>
      <c r="B98" s="139"/>
      <c r="C98" s="139"/>
      <c r="D98" s="187">
        <v>3434</v>
      </c>
      <c r="E98" s="252" t="s">
        <v>202</v>
      </c>
      <c r="F98" s="139"/>
      <c r="G98" s="139"/>
      <c r="H98" s="139"/>
      <c r="I98" s="139"/>
      <c r="J98" s="439" t="e">
        <f t="shared" si="18"/>
        <v>#DIV/0!</v>
      </c>
      <c r="K98" s="439" t="e">
        <f t="shared" si="19"/>
        <v>#DIV/0!</v>
      </c>
    </row>
    <row r="99" spans="1:13" s="134" customFormat="1" ht="39" x14ac:dyDescent="0.25">
      <c r="A99" s="166"/>
      <c r="B99" s="166">
        <v>37</v>
      </c>
      <c r="C99" s="166"/>
      <c r="D99" s="183"/>
      <c r="E99" s="250" t="s">
        <v>48</v>
      </c>
      <c r="F99" s="166">
        <v>10211.030000000001</v>
      </c>
      <c r="G99" s="166">
        <f t="shared" ref="G99:H99" si="31">SUM(G100)</f>
        <v>9971</v>
      </c>
      <c r="H99" s="166">
        <f t="shared" si="31"/>
        <v>0</v>
      </c>
      <c r="I99" s="166">
        <v>9970.75</v>
      </c>
      <c r="J99" s="437">
        <f t="shared" si="18"/>
        <v>97.646858348276325</v>
      </c>
      <c r="K99" s="437">
        <f t="shared" si="19"/>
        <v>99.997492728913855</v>
      </c>
    </row>
    <row r="100" spans="1:13" s="134" customFormat="1" ht="26.25" x14ac:dyDescent="0.25">
      <c r="A100" s="167"/>
      <c r="B100" s="167"/>
      <c r="C100" s="489">
        <v>372</v>
      </c>
      <c r="D100" s="185"/>
      <c r="E100" s="251" t="s">
        <v>218</v>
      </c>
      <c r="F100" s="167">
        <v>10211.030000000001</v>
      </c>
      <c r="G100" s="489">
        <v>9971</v>
      </c>
      <c r="H100" s="167">
        <f t="shared" ref="H100" si="32">SUM(H102)</f>
        <v>0</v>
      </c>
      <c r="I100" s="167">
        <v>9970.75</v>
      </c>
      <c r="J100" s="438">
        <f t="shared" si="18"/>
        <v>97.646858348276325</v>
      </c>
      <c r="K100" s="438">
        <f t="shared" si="19"/>
        <v>99.997492728913855</v>
      </c>
    </row>
    <row r="101" spans="1:13" s="134" customFormat="1" ht="26.25" x14ac:dyDescent="0.25">
      <c r="A101" s="167"/>
      <c r="B101" s="167"/>
      <c r="C101" s="167"/>
      <c r="D101" s="185">
        <v>3721</v>
      </c>
      <c r="E101" s="251" t="s">
        <v>268</v>
      </c>
      <c r="F101" s="167"/>
      <c r="G101" s="167"/>
      <c r="H101" s="167"/>
      <c r="I101" s="167"/>
      <c r="J101" s="438"/>
      <c r="K101" s="438" t="e">
        <f t="shared" si="19"/>
        <v>#DIV/0!</v>
      </c>
    </row>
    <row r="102" spans="1:13" s="134" customFormat="1" ht="26.25" x14ac:dyDescent="0.25">
      <c r="A102" s="139"/>
      <c r="B102" s="139"/>
      <c r="C102" s="139"/>
      <c r="D102" s="187">
        <v>3722</v>
      </c>
      <c r="E102" s="252" t="s">
        <v>217</v>
      </c>
      <c r="F102" s="139">
        <v>10211.030000000001</v>
      </c>
      <c r="G102" s="139"/>
      <c r="H102" s="139"/>
      <c r="I102" s="139">
        <v>9970.75</v>
      </c>
      <c r="J102" s="439">
        <f t="shared" si="18"/>
        <v>97.646858348276325</v>
      </c>
      <c r="K102" s="439" t="e">
        <f t="shared" si="19"/>
        <v>#DIV/0!</v>
      </c>
    </row>
    <row r="103" spans="1:13" x14ac:dyDescent="0.25">
      <c r="A103" s="166"/>
      <c r="B103" s="166">
        <v>38</v>
      </c>
      <c r="C103" s="166"/>
      <c r="D103" s="183"/>
      <c r="E103" s="250" t="s">
        <v>51</v>
      </c>
      <c r="F103" s="166">
        <v>2050.2399999999998</v>
      </c>
      <c r="G103" s="166">
        <v>227</v>
      </c>
      <c r="H103" s="166">
        <f t="shared" ref="H103" si="33">SUM(H104)</f>
        <v>0</v>
      </c>
      <c r="I103" s="166">
        <v>222.9</v>
      </c>
      <c r="J103" s="437">
        <f t="shared" si="18"/>
        <v>10.871897924145467</v>
      </c>
      <c r="K103" s="437">
        <f t="shared" si="19"/>
        <v>98.193832599118949</v>
      </c>
    </row>
    <row r="104" spans="1:13" x14ac:dyDescent="0.25">
      <c r="A104" s="167"/>
      <c r="B104" s="167"/>
      <c r="C104" s="489">
        <v>381</v>
      </c>
      <c r="D104" s="185"/>
      <c r="E104" s="251" t="s">
        <v>158</v>
      </c>
      <c r="F104" s="167">
        <v>2050.2399999999998</v>
      </c>
      <c r="G104" s="489">
        <v>227</v>
      </c>
      <c r="H104" s="167">
        <f t="shared" ref="H104" si="34">SUM(H106)</f>
        <v>0</v>
      </c>
      <c r="I104" s="167">
        <v>222.9</v>
      </c>
      <c r="J104" s="438">
        <f t="shared" si="18"/>
        <v>10.871897924145467</v>
      </c>
      <c r="K104" s="438">
        <f t="shared" si="19"/>
        <v>98.193832599118949</v>
      </c>
    </row>
    <row r="105" spans="1:13" s="134" customFormat="1" x14ac:dyDescent="0.25">
      <c r="A105" s="167"/>
      <c r="B105" s="167"/>
      <c r="C105" s="167"/>
      <c r="D105" s="185">
        <v>3811</v>
      </c>
      <c r="E105" s="251" t="s">
        <v>264</v>
      </c>
      <c r="F105" s="167">
        <v>2050.2399999999998</v>
      </c>
      <c r="G105" s="167"/>
      <c r="H105" s="167"/>
      <c r="I105" s="167">
        <v>0</v>
      </c>
      <c r="J105" s="438">
        <f t="shared" si="18"/>
        <v>0</v>
      </c>
      <c r="K105" s="438" t="e">
        <f t="shared" si="19"/>
        <v>#DIV/0!</v>
      </c>
    </row>
    <row r="106" spans="1:13" x14ac:dyDescent="0.25">
      <c r="A106" s="139"/>
      <c r="B106" s="139"/>
      <c r="C106" s="139"/>
      <c r="D106" s="187">
        <v>3812</v>
      </c>
      <c r="E106" s="252" t="s">
        <v>203</v>
      </c>
      <c r="F106" s="139">
        <v>0</v>
      </c>
      <c r="G106" s="139"/>
      <c r="H106" s="139"/>
      <c r="I106" s="139">
        <v>222.9</v>
      </c>
      <c r="J106" s="439" t="e">
        <f t="shared" si="18"/>
        <v>#DIV/0!</v>
      </c>
      <c r="K106" s="439" t="e">
        <f t="shared" si="19"/>
        <v>#DIV/0!</v>
      </c>
    </row>
    <row r="107" spans="1:13" ht="26.25" x14ac:dyDescent="0.25">
      <c r="A107" s="165">
        <v>4</v>
      </c>
      <c r="B107" s="165"/>
      <c r="C107" s="165"/>
      <c r="D107" s="205"/>
      <c r="E107" s="253" t="s">
        <v>9</v>
      </c>
      <c r="F107" s="206">
        <f>SUM(F108+F118)</f>
        <v>0</v>
      </c>
      <c r="G107" s="206">
        <f t="shared" ref="G107:H107" si="35">SUM(G108+G118)</f>
        <v>8725</v>
      </c>
      <c r="H107" s="206">
        <f t="shared" si="35"/>
        <v>0</v>
      </c>
      <c r="I107" s="206">
        <v>8724.65</v>
      </c>
      <c r="J107" s="436" t="e">
        <f t="shared" si="18"/>
        <v>#DIV/0!</v>
      </c>
      <c r="K107" s="436">
        <f t="shared" si="19"/>
        <v>99.995988538681942</v>
      </c>
    </row>
    <row r="108" spans="1:13" ht="26.25" x14ac:dyDescent="0.25">
      <c r="A108" s="166"/>
      <c r="B108" s="166">
        <v>42</v>
      </c>
      <c r="C108" s="166"/>
      <c r="D108" s="183"/>
      <c r="E108" s="250" t="s">
        <v>23</v>
      </c>
      <c r="F108" s="184">
        <f>SUM(F109+F116)</f>
        <v>0</v>
      </c>
      <c r="G108" s="184">
        <f t="shared" ref="G108:I108" si="36">SUM(G109+G116)</f>
        <v>8725</v>
      </c>
      <c r="H108" s="184">
        <f t="shared" si="36"/>
        <v>0</v>
      </c>
      <c r="I108" s="184">
        <v>8724.65</v>
      </c>
      <c r="J108" s="437" t="e">
        <f t="shared" si="18"/>
        <v>#DIV/0!</v>
      </c>
      <c r="K108" s="437">
        <f t="shared" si="19"/>
        <v>99.995988538681942</v>
      </c>
    </row>
    <row r="109" spans="1:13" x14ac:dyDescent="0.25">
      <c r="A109" s="167"/>
      <c r="B109" s="167"/>
      <c r="C109" s="489">
        <v>422</v>
      </c>
      <c r="D109" s="185"/>
      <c r="E109" s="251" t="s">
        <v>204</v>
      </c>
      <c r="F109" s="186">
        <f>SUM(F110:F115)</f>
        <v>0</v>
      </c>
      <c r="G109" s="488">
        <v>0</v>
      </c>
      <c r="H109" s="186">
        <f t="shared" ref="H109:I109" si="37">SUM(H110:H115)</f>
        <v>0</v>
      </c>
      <c r="I109" s="186">
        <f t="shared" si="37"/>
        <v>0</v>
      </c>
      <c r="J109" s="438" t="e">
        <f t="shared" si="18"/>
        <v>#DIV/0!</v>
      </c>
      <c r="K109" s="438" t="e">
        <f t="shared" si="19"/>
        <v>#DIV/0!</v>
      </c>
    </row>
    <row r="110" spans="1:13" x14ac:dyDescent="0.25">
      <c r="A110" s="139"/>
      <c r="B110" s="139"/>
      <c r="C110" s="139"/>
      <c r="D110" s="187">
        <v>4221</v>
      </c>
      <c r="E110" s="252" t="s">
        <v>230</v>
      </c>
      <c r="F110" s="141"/>
      <c r="G110" s="139"/>
      <c r="H110" s="139"/>
      <c r="I110" s="139"/>
      <c r="J110" s="439" t="e">
        <f t="shared" si="18"/>
        <v>#DIV/0!</v>
      </c>
      <c r="K110" s="439" t="e">
        <f t="shared" si="19"/>
        <v>#DIV/0!</v>
      </c>
    </row>
    <row r="111" spans="1:13" x14ac:dyDescent="0.25">
      <c r="A111" s="139"/>
      <c r="B111" s="139"/>
      <c r="C111" s="139"/>
      <c r="D111" s="187">
        <v>4222</v>
      </c>
      <c r="E111" s="252" t="s">
        <v>205</v>
      </c>
      <c r="F111" s="139"/>
      <c r="G111" s="139"/>
      <c r="H111" s="139"/>
      <c r="I111" s="139"/>
      <c r="J111" s="439" t="e">
        <f t="shared" si="18"/>
        <v>#DIV/0!</v>
      </c>
      <c r="K111" s="439" t="e">
        <f t="shared" si="19"/>
        <v>#DIV/0!</v>
      </c>
      <c r="M111" s="140"/>
    </row>
    <row r="112" spans="1:13" x14ac:dyDescent="0.25">
      <c r="A112" s="139"/>
      <c r="B112" s="139"/>
      <c r="C112" s="139"/>
      <c r="D112" s="187">
        <v>4223</v>
      </c>
      <c r="E112" s="252" t="s">
        <v>206</v>
      </c>
      <c r="F112" s="139"/>
      <c r="G112" s="139"/>
      <c r="H112" s="139"/>
      <c r="I112" s="139"/>
      <c r="J112" s="439" t="e">
        <f t="shared" si="18"/>
        <v>#DIV/0!</v>
      </c>
      <c r="K112" s="439" t="e">
        <f t="shared" si="19"/>
        <v>#DIV/0!</v>
      </c>
    </row>
    <row r="113" spans="1:11" x14ac:dyDescent="0.25">
      <c r="A113" s="139"/>
      <c r="B113" s="139"/>
      <c r="C113" s="139"/>
      <c r="D113" s="187">
        <v>4225</v>
      </c>
      <c r="E113" s="252" t="s">
        <v>207</v>
      </c>
      <c r="F113" s="139"/>
      <c r="G113" s="139"/>
      <c r="H113" s="139"/>
      <c r="I113" s="139"/>
      <c r="J113" s="439" t="e">
        <f t="shared" si="18"/>
        <v>#DIV/0!</v>
      </c>
      <c r="K113" s="439" t="e">
        <f t="shared" ref="K113:K121" si="38">I113/G113*100</f>
        <v>#DIV/0!</v>
      </c>
    </row>
    <row r="114" spans="1:11" x14ac:dyDescent="0.25">
      <c r="A114" s="139"/>
      <c r="B114" s="139"/>
      <c r="C114" s="139"/>
      <c r="D114" s="187">
        <v>4226</v>
      </c>
      <c r="E114" s="252" t="s">
        <v>208</v>
      </c>
      <c r="F114" s="139"/>
      <c r="G114" s="139"/>
      <c r="H114" s="139"/>
      <c r="I114" s="139"/>
      <c r="J114" s="439" t="e">
        <f t="shared" si="18"/>
        <v>#DIV/0!</v>
      </c>
      <c r="K114" s="439" t="e">
        <f t="shared" si="38"/>
        <v>#DIV/0!</v>
      </c>
    </row>
    <row r="115" spans="1:11" ht="26.25" x14ac:dyDescent="0.25">
      <c r="A115" s="139"/>
      <c r="B115" s="139"/>
      <c r="C115" s="139"/>
      <c r="D115" s="187">
        <v>4227</v>
      </c>
      <c r="E115" s="252" t="s">
        <v>209</v>
      </c>
      <c r="F115" s="139"/>
      <c r="G115" s="139"/>
      <c r="H115" s="139"/>
      <c r="I115" s="139"/>
      <c r="J115" s="439" t="e">
        <f t="shared" si="18"/>
        <v>#DIV/0!</v>
      </c>
      <c r="K115" s="439" t="e">
        <f t="shared" si="38"/>
        <v>#DIV/0!</v>
      </c>
    </row>
    <row r="116" spans="1:11" ht="26.25" x14ac:dyDescent="0.25">
      <c r="A116" s="167"/>
      <c r="B116" s="167"/>
      <c r="C116" s="489">
        <v>424</v>
      </c>
      <c r="D116" s="185"/>
      <c r="E116" s="251" t="s">
        <v>210</v>
      </c>
      <c r="F116" s="186">
        <f>SUM(F117)</f>
        <v>0</v>
      </c>
      <c r="G116" s="488">
        <v>8725</v>
      </c>
      <c r="H116" s="186">
        <f t="shared" ref="H116:I116" si="39">SUM(H117)</f>
        <v>0</v>
      </c>
      <c r="I116" s="186">
        <v>8724.65</v>
      </c>
      <c r="J116" s="438" t="e">
        <f t="shared" si="18"/>
        <v>#DIV/0!</v>
      </c>
      <c r="K116" s="438">
        <f t="shared" si="38"/>
        <v>99.995988538681942</v>
      </c>
    </row>
    <row r="117" spans="1:11" x14ac:dyDescent="0.25">
      <c r="A117" s="139"/>
      <c r="B117" s="139"/>
      <c r="C117" s="139"/>
      <c r="D117" s="187">
        <v>4241</v>
      </c>
      <c r="E117" s="254" t="s">
        <v>211</v>
      </c>
      <c r="F117" s="141"/>
      <c r="G117" s="139"/>
      <c r="H117" s="139"/>
      <c r="I117" s="141"/>
      <c r="J117" s="439" t="e">
        <f t="shared" si="18"/>
        <v>#DIV/0!</v>
      </c>
      <c r="K117" s="439" t="e">
        <f t="shared" si="38"/>
        <v>#DIV/0!</v>
      </c>
    </row>
    <row r="118" spans="1:11" s="134" customFormat="1" ht="26.25" x14ac:dyDescent="0.25">
      <c r="A118" s="166"/>
      <c r="B118" s="166"/>
      <c r="C118" s="166">
        <v>45</v>
      </c>
      <c r="D118" s="183"/>
      <c r="E118" s="250" t="s">
        <v>246</v>
      </c>
      <c r="F118" s="184">
        <f>SUM(F119)</f>
        <v>0</v>
      </c>
      <c r="G118" s="184">
        <f t="shared" ref="G118:H119" si="40">SUM(G119)</f>
        <v>0</v>
      </c>
      <c r="H118" s="184">
        <f t="shared" si="40"/>
        <v>0</v>
      </c>
      <c r="I118" s="184"/>
      <c r="J118" s="437" t="e">
        <f t="shared" si="18"/>
        <v>#DIV/0!</v>
      </c>
      <c r="K118" s="437" t="e">
        <f t="shared" si="38"/>
        <v>#DIV/0!</v>
      </c>
    </row>
    <row r="119" spans="1:11" ht="26.25" x14ac:dyDescent="0.25">
      <c r="A119" s="167"/>
      <c r="B119" s="167"/>
      <c r="C119" s="489">
        <v>451</v>
      </c>
      <c r="D119" s="185"/>
      <c r="E119" s="251" t="s">
        <v>242</v>
      </c>
      <c r="F119" s="186">
        <f>SUM(F120)</f>
        <v>0</v>
      </c>
      <c r="G119" s="488">
        <v>0</v>
      </c>
      <c r="H119" s="186">
        <f t="shared" si="40"/>
        <v>0</v>
      </c>
      <c r="I119" s="186"/>
      <c r="J119" s="439" t="e">
        <f t="shared" ref="J119:J121" si="41">SUM(I119/F119*100)</f>
        <v>#DIV/0!</v>
      </c>
      <c r="K119" s="438" t="e">
        <f t="shared" si="38"/>
        <v>#DIV/0!</v>
      </c>
    </row>
    <row r="120" spans="1:11" ht="26.25" x14ac:dyDescent="0.25">
      <c r="A120" s="139"/>
      <c r="B120" s="139"/>
      <c r="C120" s="139"/>
      <c r="D120" s="187">
        <v>4511</v>
      </c>
      <c r="E120" s="294" t="s">
        <v>242</v>
      </c>
      <c r="F120" s="141"/>
      <c r="G120" s="139"/>
      <c r="H120" s="139"/>
      <c r="I120" s="141"/>
      <c r="J120" s="439" t="e">
        <f t="shared" si="41"/>
        <v>#DIV/0!</v>
      </c>
      <c r="K120" s="439" t="e">
        <f t="shared" si="38"/>
        <v>#DIV/0!</v>
      </c>
    </row>
    <row r="121" spans="1:11" x14ac:dyDescent="0.25">
      <c r="A121" s="139"/>
      <c r="B121" s="139"/>
      <c r="C121" s="139"/>
      <c r="D121" s="187"/>
      <c r="E121" s="254"/>
      <c r="F121" s="141"/>
      <c r="G121" s="139"/>
      <c r="H121" s="139"/>
      <c r="I121" s="141"/>
      <c r="J121" s="439" t="e">
        <f t="shared" si="41"/>
        <v>#DIV/0!</v>
      </c>
      <c r="K121" s="439" t="e">
        <f t="shared" si="38"/>
        <v>#DIV/0!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58" workbookViewId="0">
      <selection activeCell="E30" sqref="E30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497"/>
      <c r="B1" s="497"/>
      <c r="C1" s="497"/>
      <c r="D1" s="497"/>
      <c r="E1" s="497"/>
      <c r="F1" s="497"/>
      <c r="G1" s="497"/>
      <c r="H1" s="497"/>
      <c r="I1" s="497"/>
      <c r="J1" s="497"/>
    </row>
    <row r="2" spans="1:10" ht="18" customHeight="1" x14ac:dyDescent="0.25">
      <c r="A2" s="23"/>
      <c r="B2" s="23"/>
      <c r="C2" s="23"/>
      <c r="D2" s="23"/>
      <c r="E2" s="23"/>
      <c r="F2" s="23"/>
      <c r="G2" s="23"/>
    </row>
    <row r="3" spans="1:10" ht="15.75" customHeight="1" x14ac:dyDescent="0.25">
      <c r="A3" s="497"/>
      <c r="B3" s="497"/>
      <c r="C3" s="497"/>
      <c r="D3" s="497"/>
      <c r="E3" s="497"/>
      <c r="F3" s="497"/>
      <c r="G3" s="75"/>
    </row>
    <row r="4" spans="1:10" ht="18" x14ac:dyDescent="0.25">
      <c r="B4" s="23"/>
      <c r="C4" s="23"/>
      <c r="D4" s="23"/>
      <c r="E4" s="5"/>
      <c r="F4" s="5"/>
      <c r="G4" s="5"/>
    </row>
    <row r="5" spans="1:10" ht="18" customHeight="1" x14ac:dyDescent="0.25">
      <c r="A5" s="497"/>
      <c r="B5" s="497"/>
      <c r="C5" s="497"/>
      <c r="D5" s="497"/>
      <c r="E5" s="497"/>
      <c r="F5" s="497"/>
      <c r="G5" s="75"/>
    </row>
    <row r="6" spans="1:10" ht="18" x14ac:dyDescent="0.25">
      <c r="A6" s="23"/>
      <c r="B6" s="23"/>
      <c r="C6" s="23"/>
      <c r="D6" s="23"/>
      <c r="E6" s="5"/>
      <c r="F6" s="5"/>
      <c r="G6" s="5"/>
    </row>
    <row r="7" spans="1:10" ht="15.75" customHeight="1" x14ac:dyDescent="0.25">
      <c r="A7" s="497" t="s">
        <v>127</v>
      </c>
      <c r="B7" s="497"/>
      <c r="C7" s="497"/>
      <c r="D7" s="497"/>
      <c r="E7" s="497"/>
      <c r="F7" s="497"/>
      <c r="G7" s="75"/>
    </row>
    <row r="8" spans="1:10" ht="18" x14ac:dyDescent="0.25">
      <c r="A8" s="23"/>
      <c r="B8" s="23"/>
      <c r="C8" s="23"/>
      <c r="D8" s="23"/>
      <c r="E8" s="5"/>
      <c r="F8" s="5"/>
      <c r="G8" s="5"/>
    </row>
    <row r="9" spans="1:10" ht="25.5" x14ac:dyDescent="0.25">
      <c r="A9" s="3" t="s">
        <v>33</v>
      </c>
      <c r="B9" s="3" t="s">
        <v>137</v>
      </c>
      <c r="C9" s="3" t="s">
        <v>138</v>
      </c>
      <c r="D9" s="3" t="s">
        <v>139</v>
      </c>
      <c r="E9" s="3" t="s">
        <v>141</v>
      </c>
      <c r="F9" s="3" t="s">
        <v>144</v>
      </c>
      <c r="G9" s="3" t="s">
        <v>274</v>
      </c>
    </row>
    <row r="10" spans="1:10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0" x14ac:dyDescent="0.25">
      <c r="A11" s="63" t="s">
        <v>0</v>
      </c>
      <c r="B11" s="431">
        <v>648633.22</v>
      </c>
      <c r="C11" s="211">
        <v>762700.26</v>
      </c>
      <c r="D11" s="57">
        <f>SUM(D12+D14+D16+D19+D24)</f>
        <v>0</v>
      </c>
      <c r="E11" s="480">
        <v>759804.1</v>
      </c>
      <c r="F11" s="57">
        <f>SUM(E11/B11*100)</f>
        <v>117.1392516713837</v>
      </c>
      <c r="G11" s="57">
        <f>(E11/C11*100)</f>
        <v>99.620275467062243</v>
      </c>
    </row>
    <row r="12" spans="1:10" x14ac:dyDescent="0.25">
      <c r="A12" s="54" t="s">
        <v>35</v>
      </c>
      <c r="B12" s="50">
        <v>16017.22</v>
      </c>
      <c r="C12" s="51">
        <v>22194.26</v>
      </c>
      <c r="D12" s="51">
        <f>SUM(D13)</f>
        <v>0</v>
      </c>
      <c r="E12" s="51">
        <v>22192.92</v>
      </c>
      <c r="F12" s="105">
        <f t="shared" ref="F12:F25" si="0">SUM(E12/B12*100)</f>
        <v>138.55662842865365</v>
      </c>
      <c r="G12" s="105">
        <f t="shared" ref="G12:G26" si="1">(E12/C12*100)</f>
        <v>99.993962402891555</v>
      </c>
    </row>
    <row r="13" spans="1:10" x14ac:dyDescent="0.25">
      <c r="A13" s="43" t="s">
        <v>36</v>
      </c>
      <c r="B13" s="8">
        <v>16017.22</v>
      </c>
      <c r="C13" s="9">
        <v>22194.26</v>
      </c>
      <c r="D13" s="9"/>
      <c r="E13" s="9">
        <v>22192.92</v>
      </c>
      <c r="F13" s="108">
        <f t="shared" si="0"/>
        <v>138.55662842865365</v>
      </c>
      <c r="G13" s="108">
        <f t="shared" si="1"/>
        <v>99.993962402891555</v>
      </c>
    </row>
    <row r="14" spans="1:10" x14ac:dyDescent="0.25">
      <c r="A14" s="54" t="s">
        <v>37</v>
      </c>
      <c r="B14" s="50">
        <v>0.13</v>
      </c>
      <c r="C14" s="51">
        <v>1684</v>
      </c>
      <c r="D14" s="51">
        <f>SUM(D15)</f>
        <v>0</v>
      </c>
      <c r="E14" s="51">
        <v>650.03</v>
      </c>
      <c r="F14" s="105">
        <f t="shared" si="0"/>
        <v>500023.07692307688</v>
      </c>
      <c r="G14" s="105">
        <f t="shared" si="1"/>
        <v>38.600356294536816</v>
      </c>
    </row>
    <row r="15" spans="1:10" x14ac:dyDescent="0.25">
      <c r="A15" s="24" t="s">
        <v>56</v>
      </c>
      <c r="B15" s="8">
        <v>0.13</v>
      </c>
      <c r="C15" s="9">
        <v>1684</v>
      </c>
      <c r="D15" s="9"/>
      <c r="E15" s="9">
        <v>650.03</v>
      </c>
      <c r="F15" s="108">
        <f t="shared" si="0"/>
        <v>500023.07692307688</v>
      </c>
      <c r="G15" s="108">
        <f t="shared" si="1"/>
        <v>38.600356294536816</v>
      </c>
    </row>
    <row r="16" spans="1:10" ht="25.5" x14ac:dyDescent="0.25">
      <c r="A16" s="49" t="s">
        <v>34</v>
      </c>
      <c r="B16" s="50">
        <v>63139.96</v>
      </c>
      <c r="C16" s="51">
        <v>64589</v>
      </c>
      <c r="D16" s="51">
        <f>SUM(D17+D18)</f>
        <v>0</v>
      </c>
      <c r="E16" s="51">
        <v>62200</v>
      </c>
      <c r="F16" s="105">
        <f t="shared" si="0"/>
        <v>98.511307260885189</v>
      </c>
      <c r="G16" s="105">
        <f t="shared" si="1"/>
        <v>96.301227763241414</v>
      </c>
    </row>
    <row r="17" spans="1:12" ht="38.25" x14ac:dyDescent="0.25">
      <c r="A17" s="46" t="s">
        <v>113</v>
      </c>
      <c r="B17" s="8">
        <v>892.96</v>
      </c>
      <c r="C17" s="9">
        <v>2389</v>
      </c>
      <c r="D17" s="9"/>
      <c r="E17" s="9">
        <v>0</v>
      </c>
      <c r="F17" s="108">
        <f t="shared" si="0"/>
        <v>0</v>
      </c>
      <c r="G17" s="108">
        <f t="shared" si="1"/>
        <v>0</v>
      </c>
    </row>
    <row r="18" spans="1:12" x14ac:dyDescent="0.25">
      <c r="A18" s="46" t="s">
        <v>57</v>
      </c>
      <c r="B18" s="8">
        <v>62247</v>
      </c>
      <c r="C18" s="9">
        <v>62200</v>
      </c>
      <c r="D18" s="9"/>
      <c r="E18" s="9">
        <v>62200</v>
      </c>
      <c r="F18" s="108">
        <f t="shared" si="0"/>
        <v>99.924494353141512</v>
      </c>
      <c r="G18" s="108">
        <f t="shared" si="1"/>
        <v>100</v>
      </c>
    </row>
    <row r="19" spans="1:12" x14ac:dyDescent="0.25">
      <c r="A19" s="62" t="s">
        <v>58</v>
      </c>
      <c r="B19" s="50">
        <v>567255.79</v>
      </c>
      <c r="C19" s="51">
        <v>674233</v>
      </c>
      <c r="D19" s="51">
        <f>SUM(D20:D22)</f>
        <v>0</v>
      </c>
      <c r="E19" s="51">
        <v>674703.15</v>
      </c>
      <c r="F19" s="105">
        <f t="shared" si="0"/>
        <v>118.94160657223085</v>
      </c>
      <c r="G19" s="105">
        <f t="shared" si="1"/>
        <v>100.06973108702779</v>
      </c>
      <c r="L19" s="104"/>
    </row>
    <row r="20" spans="1:12" x14ac:dyDescent="0.25">
      <c r="A20" s="46" t="s">
        <v>60</v>
      </c>
      <c r="B20" s="479">
        <v>0</v>
      </c>
      <c r="C20" s="9">
        <v>0</v>
      </c>
      <c r="D20" s="9"/>
      <c r="E20" s="9">
        <v>0</v>
      </c>
      <c r="F20" s="108" t="e">
        <f t="shared" si="0"/>
        <v>#DIV/0!</v>
      </c>
      <c r="G20" s="108" t="e">
        <f t="shared" si="1"/>
        <v>#DIV/0!</v>
      </c>
      <c r="L20" s="109"/>
    </row>
    <row r="21" spans="1:12" x14ac:dyDescent="0.25">
      <c r="A21" s="46" t="s">
        <v>59</v>
      </c>
      <c r="B21" s="479">
        <v>15516.59</v>
      </c>
      <c r="C21" s="9">
        <v>18558</v>
      </c>
      <c r="D21" s="9"/>
      <c r="E21" s="9">
        <v>18482.689999999999</v>
      </c>
      <c r="F21" s="108">
        <f t="shared" si="0"/>
        <v>119.11566909997622</v>
      </c>
      <c r="G21" s="108">
        <f t="shared" si="1"/>
        <v>99.594191184394859</v>
      </c>
      <c r="J21" s="106"/>
    </row>
    <row r="22" spans="1:12" ht="25.5" x14ac:dyDescent="0.25">
      <c r="A22" s="46" t="s">
        <v>61</v>
      </c>
      <c r="B22" s="479">
        <v>551739.19999999995</v>
      </c>
      <c r="C22" s="9">
        <v>623723</v>
      </c>
      <c r="D22" s="47"/>
      <c r="E22" s="135">
        <v>656220.46</v>
      </c>
      <c r="F22" s="108">
        <f t="shared" si="0"/>
        <v>118.93671140277871</v>
      </c>
      <c r="G22" s="108">
        <f t="shared" si="1"/>
        <v>105.21023916065305</v>
      </c>
      <c r="I22" s="109"/>
    </row>
    <row r="23" spans="1:12" s="134" customFormat="1" ht="25.5" x14ac:dyDescent="0.25">
      <c r="A23" s="46" t="s">
        <v>270</v>
      </c>
      <c r="B23" s="8"/>
      <c r="C23" s="135">
        <v>31952</v>
      </c>
      <c r="D23" s="47"/>
      <c r="E23" s="135"/>
      <c r="F23" s="108" t="e">
        <f t="shared" si="0"/>
        <v>#DIV/0!</v>
      </c>
      <c r="G23" s="108">
        <f t="shared" si="1"/>
        <v>0</v>
      </c>
      <c r="I23" s="109"/>
    </row>
    <row r="24" spans="1:12" x14ac:dyDescent="0.25">
      <c r="A24" s="62" t="s">
        <v>114</v>
      </c>
      <c r="B24" s="50">
        <v>2220.12</v>
      </c>
      <c r="C24" s="51">
        <v>0</v>
      </c>
      <c r="D24" s="51">
        <f>SUM(D25)</f>
        <v>0</v>
      </c>
      <c r="E24" s="51">
        <v>58</v>
      </c>
      <c r="F24" s="105">
        <f t="shared" si="0"/>
        <v>2.6124713979424534</v>
      </c>
      <c r="G24" s="105" t="e">
        <f t="shared" si="1"/>
        <v>#DIV/0!</v>
      </c>
      <c r="K24" s="109"/>
    </row>
    <row r="25" spans="1:12" ht="25.5" x14ac:dyDescent="0.25">
      <c r="A25" s="46" t="s">
        <v>115</v>
      </c>
      <c r="B25" s="8">
        <v>2220.12</v>
      </c>
      <c r="C25" s="9">
        <v>0</v>
      </c>
      <c r="D25" s="9"/>
      <c r="E25" s="9">
        <v>58</v>
      </c>
      <c r="F25" s="108">
        <f t="shared" si="0"/>
        <v>2.6124713979424534</v>
      </c>
      <c r="G25" s="108" t="e">
        <f t="shared" si="1"/>
        <v>#DIV/0!</v>
      </c>
    </row>
    <row r="26" spans="1:12" x14ac:dyDescent="0.25">
      <c r="A26" s="12"/>
      <c r="B26" s="8"/>
      <c r="C26" s="9"/>
      <c r="D26" s="9"/>
      <c r="E26" s="9"/>
      <c r="F26" s="10"/>
      <c r="G26" s="10" t="e">
        <f t="shared" si="1"/>
        <v>#DIV/0!</v>
      </c>
    </row>
    <row r="28" spans="1:12" ht="15.75" customHeight="1" x14ac:dyDescent="0.25">
      <c r="A28" s="497" t="s">
        <v>128</v>
      </c>
      <c r="B28" s="497"/>
      <c r="C28" s="497"/>
      <c r="D28" s="497"/>
      <c r="E28" s="497"/>
      <c r="F28" s="497"/>
      <c r="G28" s="75"/>
    </row>
    <row r="29" spans="1:12" ht="18" x14ac:dyDescent="0.25">
      <c r="A29" s="23"/>
      <c r="B29" s="23"/>
      <c r="C29" s="23"/>
      <c r="D29" s="23"/>
      <c r="E29" s="5"/>
      <c r="F29" s="5"/>
      <c r="G29" s="5"/>
      <c r="J29" s="106"/>
    </row>
    <row r="30" spans="1:12" ht="25.5" x14ac:dyDescent="0.25">
      <c r="A30" s="19" t="s">
        <v>33</v>
      </c>
      <c r="B30" s="115" t="s">
        <v>25</v>
      </c>
      <c r="C30" s="3" t="s">
        <v>271</v>
      </c>
      <c r="D30" s="19" t="s">
        <v>123</v>
      </c>
      <c r="E30" s="3" t="s">
        <v>124</v>
      </c>
      <c r="F30" s="19" t="s">
        <v>125</v>
      </c>
      <c r="G30" s="19" t="s">
        <v>275</v>
      </c>
    </row>
    <row r="31" spans="1:12" x14ac:dyDescent="0.25">
      <c r="A31" s="97">
        <v>1</v>
      </c>
      <c r="B31" s="98">
        <v>2</v>
      </c>
      <c r="C31" s="97">
        <v>3</v>
      </c>
      <c r="D31" s="97">
        <v>4</v>
      </c>
      <c r="E31" s="97">
        <v>5</v>
      </c>
      <c r="F31" s="97">
        <v>6</v>
      </c>
      <c r="G31" s="97">
        <v>7</v>
      </c>
    </row>
    <row r="32" spans="1:12" x14ac:dyDescent="0.25">
      <c r="A32" s="63" t="s">
        <v>1</v>
      </c>
      <c r="B32" s="481">
        <v>650779.43999999994</v>
      </c>
      <c r="C32" s="211">
        <v>762700.26</v>
      </c>
      <c r="D32" s="57">
        <f>SUM(D33+D35+D37+D40+D45)</f>
        <v>0</v>
      </c>
      <c r="E32" s="211">
        <v>763037.26</v>
      </c>
      <c r="F32" s="57">
        <f>SUM(E32/B32*100)</f>
        <v>117.24974900866567</v>
      </c>
      <c r="G32" s="57">
        <f>(E32/C32*100)</f>
        <v>100.04418511670627</v>
      </c>
    </row>
    <row r="33" spans="1:11" ht="15.75" customHeight="1" x14ac:dyDescent="0.25">
      <c r="A33" s="54" t="s">
        <v>35</v>
      </c>
      <c r="B33" s="50">
        <v>16017.22</v>
      </c>
      <c r="C33" s="51">
        <v>22194.26</v>
      </c>
      <c r="D33" s="51">
        <f>SUM(D34)</f>
        <v>0</v>
      </c>
      <c r="E33" s="51">
        <v>22192.92</v>
      </c>
      <c r="F33" s="105">
        <f t="shared" ref="F33:F46" si="2">SUM(E33/B33*100)</f>
        <v>138.55662842865365</v>
      </c>
      <c r="G33" s="105">
        <f t="shared" ref="G33:G47" si="3">(E33/C33*100)</f>
        <v>99.993962402891555</v>
      </c>
    </row>
    <row r="34" spans="1:11" x14ac:dyDescent="0.25">
      <c r="A34" s="43" t="s">
        <v>36</v>
      </c>
      <c r="B34" s="8">
        <v>16017.22</v>
      </c>
      <c r="C34" s="9">
        <v>22194.26</v>
      </c>
      <c r="D34" s="9"/>
      <c r="E34" s="9">
        <v>22192.92</v>
      </c>
      <c r="F34" s="108">
        <f t="shared" si="2"/>
        <v>138.55662842865365</v>
      </c>
      <c r="G34" s="108">
        <f t="shared" si="3"/>
        <v>99.993962402891555</v>
      </c>
    </row>
    <row r="35" spans="1:11" x14ac:dyDescent="0.25">
      <c r="A35" s="54" t="s">
        <v>37</v>
      </c>
      <c r="B35" s="50">
        <v>28.31</v>
      </c>
      <c r="C35" s="51">
        <v>1684</v>
      </c>
      <c r="D35" s="51">
        <f>SUM(D36)</f>
        <v>0</v>
      </c>
      <c r="E35" s="51">
        <v>954.13</v>
      </c>
      <c r="F35" s="105">
        <f t="shared" si="2"/>
        <v>3370.293182620982</v>
      </c>
      <c r="G35" s="105">
        <f t="shared" si="3"/>
        <v>56.658551068883611</v>
      </c>
    </row>
    <row r="36" spans="1:11" x14ac:dyDescent="0.25">
      <c r="A36" s="24" t="s">
        <v>56</v>
      </c>
      <c r="B36" s="8">
        <v>28.31</v>
      </c>
      <c r="C36" s="9">
        <v>1684</v>
      </c>
      <c r="D36" s="9"/>
      <c r="E36" s="9">
        <v>954.13</v>
      </c>
      <c r="F36" s="108">
        <f t="shared" si="2"/>
        <v>3370.293182620982</v>
      </c>
      <c r="G36" s="108">
        <f t="shared" si="3"/>
        <v>56.658551068883611</v>
      </c>
      <c r="I36" s="103"/>
      <c r="J36" s="104"/>
    </row>
    <row r="37" spans="1:11" ht="25.5" x14ac:dyDescent="0.25">
      <c r="A37" s="49" t="s">
        <v>34</v>
      </c>
      <c r="B37" s="50">
        <v>62609.33</v>
      </c>
      <c r="C37" s="51">
        <v>64589</v>
      </c>
      <c r="D37" s="51">
        <f>SUM(D38+D39)</f>
        <v>0</v>
      </c>
      <c r="E37" s="51">
        <v>62200</v>
      </c>
      <c r="F37" s="105">
        <f t="shared" si="2"/>
        <v>99.346215651884478</v>
      </c>
      <c r="G37" s="105">
        <f t="shared" si="3"/>
        <v>96.301227763241414</v>
      </c>
    </row>
    <row r="38" spans="1:11" ht="38.25" x14ac:dyDescent="0.25">
      <c r="A38" s="46" t="s">
        <v>113</v>
      </c>
      <c r="B38" s="8">
        <v>362.33</v>
      </c>
      <c r="C38" s="9">
        <v>2389</v>
      </c>
      <c r="D38" s="9"/>
      <c r="E38" s="9"/>
      <c r="F38" s="108">
        <f t="shared" si="2"/>
        <v>0</v>
      </c>
      <c r="G38" s="108">
        <f t="shared" si="3"/>
        <v>0</v>
      </c>
    </row>
    <row r="39" spans="1:11" x14ac:dyDescent="0.25">
      <c r="A39" s="46" t="s">
        <v>57</v>
      </c>
      <c r="B39" s="8">
        <v>62247</v>
      </c>
      <c r="C39" s="9">
        <v>62200</v>
      </c>
      <c r="D39" s="9"/>
      <c r="E39" s="9">
        <v>62200</v>
      </c>
      <c r="F39" s="108">
        <f t="shared" si="2"/>
        <v>99.924494353141512</v>
      </c>
      <c r="G39" s="108">
        <f t="shared" si="3"/>
        <v>100</v>
      </c>
    </row>
    <row r="40" spans="1:11" x14ac:dyDescent="0.25">
      <c r="A40" s="62" t="s">
        <v>58</v>
      </c>
      <c r="B40" s="50">
        <v>570074.34</v>
      </c>
      <c r="C40" s="51">
        <v>674233</v>
      </c>
      <c r="D40" s="51">
        <f>SUM(D41:D44)</f>
        <v>0</v>
      </c>
      <c r="E40" s="51">
        <v>677690.21</v>
      </c>
      <c r="F40" s="105">
        <f t="shared" si="2"/>
        <v>118.87751516758323</v>
      </c>
      <c r="G40" s="105">
        <f t="shared" si="3"/>
        <v>100.51276190871701</v>
      </c>
    </row>
    <row r="41" spans="1:11" x14ac:dyDescent="0.25">
      <c r="A41" s="46" t="s">
        <v>60</v>
      </c>
      <c r="B41" s="8">
        <v>0</v>
      </c>
      <c r="C41" s="9">
        <v>0</v>
      </c>
      <c r="D41" s="9"/>
      <c r="E41" s="9">
        <v>0</v>
      </c>
      <c r="F41" s="108" t="e">
        <f t="shared" si="2"/>
        <v>#DIV/0!</v>
      </c>
      <c r="G41" s="108" t="e">
        <f t="shared" si="3"/>
        <v>#DIV/0!</v>
      </c>
    </row>
    <row r="42" spans="1:11" x14ac:dyDescent="0.25">
      <c r="A42" s="46" t="s">
        <v>59</v>
      </c>
      <c r="B42" s="8">
        <v>15516.59</v>
      </c>
      <c r="C42" s="9">
        <v>18558</v>
      </c>
      <c r="D42" s="9"/>
      <c r="E42" s="9">
        <v>18482.689999999999</v>
      </c>
      <c r="F42" s="108">
        <f t="shared" si="2"/>
        <v>119.11566909997622</v>
      </c>
      <c r="G42" s="108">
        <f t="shared" si="3"/>
        <v>99.594191184394859</v>
      </c>
    </row>
    <row r="43" spans="1:11" ht="25.5" x14ac:dyDescent="0.25">
      <c r="A43" s="46" t="s">
        <v>61</v>
      </c>
      <c r="B43" s="8">
        <v>550583.43000000005</v>
      </c>
      <c r="C43" s="9">
        <v>623723</v>
      </c>
      <c r="D43" s="9"/>
      <c r="E43" s="9">
        <v>634921.06999999995</v>
      </c>
      <c r="F43" s="108">
        <f t="shared" si="2"/>
        <v>115.31786744835382</v>
      </c>
      <c r="G43" s="108">
        <f t="shared" si="3"/>
        <v>101.79535947848643</v>
      </c>
      <c r="K43" s="106"/>
    </row>
    <row r="44" spans="1:11" s="134" customFormat="1" ht="25.5" x14ac:dyDescent="0.25">
      <c r="A44" s="46" t="s">
        <v>270</v>
      </c>
      <c r="B44" s="8">
        <v>3974.32</v>
      </c>
      <c r="C44" s="135">
        <v>31952</v>
      </c>
      <c r="D44" s="135"/>
      <c r="E44" s="135">
        <v>24286.45</v>
      </c>
      <c r="F44" s="108">
        <f t="shared" si="2"/>
        <v>611.08441192455564</v>
      </c>
      <c r="G44" s="108">
        <f t="shared" si="3"/>
        <v>76.009170005007505</v>
      </c>
      <c r="K44" s="106"/>
    </row>
    <row r="45" spans="1:11" x14ac:dyDescent="0.25">
      <c r="A45" s="62" t="s">
        <v>114</v>
      </c>
      <c r="B45" s="50">
        <v>2050.2399999999998</v>
      </c>
      <c r="C45" s="51">
        <v>0</v>
      </c>
      <c r="D45" s="51">
        <f>SUM(D46)</f>
        <v>0</v>
      </c>
      <c r="E45" s="51">
        <v>0</v>
      </c>
      <c r="F45" s="105">
        <f t="shared" si="2"/>
        <v>0</v>
      </c>
      <c r="G45" s="105" t="e">
        <f t="shared" si="3"/>
        <v>#DIV/0!</v>
      </c>
    </row>
    <row r="46" spans="1:11" ht="25.5" x14ac:dyDescent="0.25">
      <c r="A46" s="46" t="s">
        <v>115</v>
      </c>
      <c r="B46" s="8">
        <v>2050.2399999999998</v>
      </c>
      <c r="C46" s="9">
        <v>0</v>
      </c>
      <c r="D46" s="9"/>
      <c r="E46" s="9">
        <v>0</v>
      </c>
      <c r="F46" s="108">
        <f t="shared" si="2"/>
        <v>0</v>
      </c>
      <c r="G46" s="108" t="e">
        <f t="shared" si="3"/>
        <v>#DIV/0!</v>
      </c>
    </row>
    <row r="47" spans="1:11" x14ac:dyDescent="0.25">
      <c r="A47" s="12"/>
      <c r="B47" s="8"/>
      <c r="C47" s="9"/>
      <c r="D47" s="9"/>
      <c r="E47" s="9"/>
      <c r="F47" s="10"/>
      <c r="G47" s="107" t="e">
        <f t="shared" si="3"/>
        <v>#DIV/0!</v>
      </c>
    </row>
  </sheetData>
  <mergeCells count="5">
    <mergeCell ref="A3:F3"/>
    <mergeCell ref="A5:F5"/>
    <mergeCell ref="A7:F7"/>
    <mergeCell ref="A28:F28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4" workbookViewId="0">
      <selection activeCell="L13" sqref="L13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497"/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8" customHeight="1" x14ac:dyDescent="0.25">
      <c r="A2" s="4"/>
      <c r="B2" s="4"/>
      <c r="C2" s="23"/>
      <c r="D2" s="4"/>
      <c r="E2" s="4"/>
      <c r="F2" s="4"/>
      <c r="G2" s="23"/>
    </row>
    <row r="3" spans="1:11" ht="15.75" x14ac:dyDescent="0.25">
      <c r="A3" s="497"/>
      <c r="B3" s="497"/>
      <c r="C3" s="497"/>
      <c r="D3" s="497"/>
      <c r="E3" s="508"/>
      <c r="F3" s="508"/>
      <c r="G3" s="79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497"/>
      <c r="B5" s="509"/>
      <c r="C5" s="509"/>
      <c r="D5" s="509"/>
      <c r="E5" s="509"/>
      <c r="F5" s="509"/>
      <c r="G5" s="80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497" t="s">
        <v>129</v>
      </c>
      <c r="B7" s="516"/>
      <c r="C7" s="516"/>
      <c r="D7" s="516"/>
      <c r="E7" s="516"/>
      <c r="F7" s="516"/>
      <c r="G7" s="81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33</v>
      </c>
      <c r="B9" s="3" t="s">
        <v>137</v>
      </c>
      <c r="C9" s="3" t="s">
        <v>138</v>
      </c>
      <c r="D9" s="3" t="s">
        <v>139</v>
      </c>
      <c r="E9" s="3" t="s">
        <v>141</v>
      </c>
      <c r="F9" s="3" t="s">
        <v>143</v>
      </c>
      <c r="G9" s="3" t="s">
        <v>272</v>
      </c>
    </row>
    <row r="10" spans="1:11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1" ht="15.75" customHeight="1" x14ac:dyDescent="0.25">
      <c r="A11" s="64" t="s">
        <v>10</v>
      </c>
      <c r="B11" s="451">
        <v>650779.44999999995</v>
      </c>
      <c r="C11" s="344">
        <v>762700.26</v>
      </c>
      <c r="D11" s="344">
        <f>SUM(D12)</f>
        <v>0</v>
      </c>
      <c r="E11" s="344">
        <v>763037.26</v>
      </c>
      <c r="F11" s="344">
        <f>SUM(E11/B11*100)</f>
        <v>117.24974720698388</v>
      </c>
      <c r="G11" s="344">
        <f>SUM(E11/C11*100)</f>
        <v>100.04418511670627</v>
      </c>
    </row>
    <row r="12" spans="1:11" ht="15.75" customHeight="1" x14ac:dyDescent="0.25">
      <c r="A12" s="61" t="s">
        <v>52</v>
      </c>
      <c r="B12" s="452">
        <v>650779.44999999995</v>
      </c>
      <c r="C12" s="453">
        <v>762700.26</v>
      </c>
      <c r="D12" s="453">
        <f>SUM(D13:D15)</f>
        <v>0</v>
      </c>
      <c r="E12" s="453">
        <v>763037.26</v>
      </c>
      <c r="F12" s="454">
        <f t="shared" ref="F12:F15" si="0">SUM(E12/B12*100)</f>
        <v>117.24974720698388</v>
      </c>
      <c r="G12" s="454">
        <f t="shared" ref="G12:G15" si="1">SUM(E12/C12*100)</f>
        <v>100.04418511670627</v>
      </c>
    </row>
    <row r="13" spans="1:11" ht="25.5" x14ac:dyDescent="0.25">
      <c r="A13" s="17" t="s">
        <v>53</v>
      </c>
      <c r="B13" s="358">
        <v>629456.66</v>
      </c>
      <c r="C13" s="341">
        <v>733205.26</v>
      </c>
      <c r="D13" s="341"/>
      <c r="E13" s="341">
        <v>733618.66</v>
      </c>
      <c r="F13" s="341">
        <f t="shared" si="0"/>
        <v>116.5479224574413</v>
      </c>
      <c r="G13" s="455">
        <f t="shared" si="1"/>
        <v>100.05638257423304</v>
      </c>
    </row>
    <row r="14" spans="1:11" x14ac:dyDescent="0.25">
      <c r="A14" s="16" t="s">
        <v>54</v>
      </c>
      <c r="B14" s="358">
        <v>0</v>
      </c>
      <c r="C14" s="341">
        <v>0</v>
      </c>
      <c r="D14" s="341"/>
      <c r="E14" s="341">
        <v>0</v>
      </c>
      <c r="F14" s="341" t="e">
        <f t="shared" si="0"/>
        <v>#DIV/0!</v>
      </c>
      <c r="G14" s="455" t="e">
        <f t="shared" si="1"/>
        <v>#DIV/0!</v>
      </c>
    </row>
    <row r="15" spans="1:11" ht="25.5" x14ac:dyDescent="0.25">
      <c r="A15" s="45" t="s">
        <v>55</v>
      </c>
      <c r="B15" s="358">
        <v>21322.79</v>
      </c>
      <c r="C15" s="341">
        <v>29495</v>
      </c>
      <c r="D15" s="341"/>
      <c r="E15" s="341">
        <v>29418.6</v>
      </c>
      <c r="F15" s="341">
        <f t="shared" si="0"/>
        <v>137.96787381013459</v>
      </c>
      <c r="G15" s="455">
        <f t="shared" si="1"/>
        <v>99.740973046279024</v>
      </c>
    </row>
    <row r="16" spans="1:11" x14ac:dyDescent="0.25">
      <c r="A16" s="11"/>
      <c r="B16" s="8"/>
      <c r="C16" s="9"/>
      <c r="D16" s="9"/>
      <c r="E16" s="9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I8" sqref="I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497"/>
      <c r="B1" s="497"/>
      <c r="C1" s="497"/>
      <c r="D1" s="497"/>
      <c r="E1" s="497"/>
      <c r="F1" s="497"/>
      <c r="G1" s="497"/>
      <c r="H1" s="497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497" t="s">
        <v>13</v>
      </c>
      <c r="B3" s="497"/>
      <c r="C3" s="497"/>
      <c r="D3" s="497"/>
      <c r="E3" s="497"/>
      <c r="F3" s="497"/>
      <c r="G3" s="497"/>
      <c r="H3" s="497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497" t="s">
        <v>39</v>
      </c>
      <c r="B5" s="497"/>
      <c r="C5" s="497"/>
      <c r="D5" s="497"/>
      <c r="E5" s="497"/>
      <c r="F5" s="497"/>
      <c r="G5" s="497"/>
      <c r="H5" s="497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3</v>
      </c>
      <c r="B7" s="115" t="s">
        <v>4</v>
      </c>
      <c r="C7" s="115" t="s">
        <v>24</v>
      </c>
      <c r="D7" s="3" t="s">
        <v>137</v>
      </c>
      <c r="E7" s="3" t="s">
        <v>138</v>
      </c>
      <c r="F7" s="3" t="s">
        <v>139</v>
      </c>
      <c r="G7" s="3" t="s">
        <v>141</v>
      </c>
      <c r="H7" s="3" t="s">
        <v>143</v>
      </c>
      <c r="I7" s="3" t="s">
        <v>245</v>
      </c>
    </row>
    <row r="8" spans="1:9" x14ac:dyDescent="0.25">
      <c r="A8" s="34"/>
      <c r="B8" s="35"/>
      <c r="C8" s="33" t="s">
        <v>41</v>
      </c>
      <c r="D8" s="35"/>
      <c r="E8" s="34"/>
      <c r="F8" s="34"/>
      <c r="G8" s="34"/>
      <c r="H8" s="34"/>
      <c r="I8" s="139"/>
    </row>
    <row r="9" spans="1:9" ht="25.5" x14ac:dyDescent="0.25">
      <c r="A9" s="11">
        <v>8</v>
      </c>
      <c r="B9" s="11"/>
      <c r="C9" s="11" t="s">
        <v>11</v>
      </c>
      <c r="D9" s="8"/>
      <c r="E9" s="9"/>
      <c r="F9" s="9"/>
      <c r="G9" s="9"/>
      <c r="H9" s="9"/>
      <c r="I9" s="139"/>
    </row>
    <row r="10" spans="1:9" x14ac:dyDescent="0.25">
      <c r="A10" s="11"/>
      <c r="B10" s="15">
        <v>84</v>
      </c>
      <c r="C10" s="15" t="s">
        <v>17</v>
      </c>
      <c r="D10" s="8"/>
      <c r="E10" s="9"/>
      <c r="F10" s="9"/>
      <c r="G10" s="9"/>
      <c r="H10" s="9"/>
      <c r="I10" s="139"/>
    </row>
    <row r="11" spans="1:9" x14ac:dyDescent="0.25">
      <c r="A11" s="11"/>
      <c r="B11" s="15"/>
      <c r="C11" s="36"/>
      <c r="D11" s="8"/>
      <c r="E11" s="9"/>
      <c r="F11" s="9"/>
      <c r="G11" s="9"/>
      <c r="H11" s="9"/>
      <c r="I11" s="139"/>
    </row>
    <row r="12" spans="1:9" x14ac:dyDescent="0.25">
      <c r="A12" s="11"/>
      <c r="B12" s="15"/>
      <c r="C12" s="33" t="s">
        <v>44</v>
      </c>
      <c r="D12" s="8"/>
      <c r="E12" s="9"/>
      <c r="F12" s="9"/>
      <c r="G12" s="9"/>
      <c r="H12" s="9"/>
      <c r="I12" s="139"/>
    </row>
    <row r="13" spans="1:9" ht="25.5" x14ac:dyDescent="0.25">
      <c r="A13" s="13">
        <v>5</v>
      </c>
      <c r="B13" s="14"/>
      <c r="C13" s="24" t="s">
        <v>12</v>
      </c>
      <c r="D13" s="8"/>
      <c r="E13" s="9"/>
      <c r="F13" s="9"/>
      <c r="G13" s="9"/>
      <c r="H13" s="9"/>
      <c r="I13" s="139"/>
    </row>
    <row r="14" spans="1:9" ht="25.5" x14ac:dyDescent="0.25">
      <c r="A14" s="15"/>
      <c r="B14" s="15">
        <v>54</v>
      </c>
      <c r="C14" s="25" t="s">
        <v>18</v>
      </c>
      <c r="D14" s="8"/>
      <c r="E14" s="9"/>
      <c r="F14" s="9"/>
      <c r="G14" s="9"/>
      <c r="H14" s="10"/>
      <c r="I14" s="139"/>
    </row>
    <row r="15" spans="1:9" x14ac:dyDescent="0.25">
      <c r="I15" s="134"/>
    </row>
    <row r="16" spans="1:9" x14ac:dyDescent="0.25">
      <c r="I16" s="134"/>
    </row>
    <row r="17" spans="9:9" x14ac:dyDescent="0.25">
      <c r="I17" s="134"/>
    </row>
    <row r="18" spans="9:9" x14ac:dyDescent="0.25">
      <c r="I18" s="134"/>
    </row>
    <row r="19" spans="9:9" x14ac:dyDescent="0.25">
      <c r="I19" s="134"/>
    </row>
    <row r="20" spans="9:9" x14ac:dyDescent="0.25">
      <c r="I20" s="134"/>
    </row>
    <row r="21" spans="9:9" x14ac:dyDescent="0.25">
      <c r="I21" s="134"/>
    </row>
    <row r="22" spans="9:9" x14ac:dyDescent="0.25">
      <c r="I22" s="134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G8" sqref="G8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497"/>
      <c r="B1" s="497"/>
      <c r="C1" s="497"/>
      <c r="D1" s="497"/>
      <c r="E1" s="497"/>
      <c r="F1" s="497"/>
    </row>
    <row r="2" spans="1:7" ht="18" customHeight="1" x14ac:dyDescent="0.25">
      <c r="A2" s="23"/>
      <c r="B2" s="23"/>
      <c r="C2" s="23"/>
      <c r="D2" s="23"/>
      <c r="E2" s="23"/>
      <c r="F2" s="23"/>
    </row>
    <row r="3" spans="1:7" ht="15.75" customHeight="1" x14ac:dyDescent="0.25">
      <c r="A3" s="497" t="s">
        <v>13</v>
      </c>
      <c r="B3" s="497"/>
      <c r="C3" s="497"/>
      <c r="D3" s="497"/>
      <c r="E3" s="497"/>
      <c r="F3" s="497"/>
    </row>
    <row r="4" spans="1:7" ht="18" x14ac:dyDescent="0.25">
      <c r="A4" s="23"/>
      <c r="B4" s="23"/>
      <c r="C4" s="23"/>
      <c r="D4" s="23"/>
      <c r="E4" s="5"/>
      <c r="F4" s="5"/>
    </row>
    <row r="5" spans="1:7" ht="18" customHeight="1" x14ac:dyDescent="0.25">
      <c r="A5" s="497" t="s">
        <v>40</v>
      </c>
      <c r="B5" s="497"/>
      <c r="C5" s="497"/>
      <c r="D5" s="497"/>
      <c r="E5" s="497"/>
      <c r="F5" s="497"/>
    </row>
    <row r="6" spans="1:7" ht="18" x14ac:dyDescent="0.25">
      <c r="A6" s="23"/>
      <c r="B6" s="23"/>
      <c r="C6" s="23"/>
      <c r="D6" s="23"/>
      <c r="E6" s="5"/>
      <c r="F6" s="5"/>
    </row>
    <row r="7" spans="1:7" ht="25.5" x14ac:dyDescent="0.25">
      <c r="A7" s="115" t="s">
        <v>33</v>
      </c>
      <c r="B7" s="3" t="s">
        <v>137</v>
      </c>
      <c r="C7" s="3" t="s">
        <v>138</v>
      </c>
      <c r="D7" s="3" t="s">
        <v>139</v>
      </c>
      <c r="E7" s="3" t="s">
        <v>141</v>
      </c>
      <c r="F7" s="3" t="s">
        <v>143</v>
      </c>
      <c r="G7" s="3" t="s">
        <v>245</v>
      </c>
    </row>
    <row r="8" spans="1:7" x14ac:dyDescent="0.25">
      <c r="A8" s="11" t="s">
        <v>41</v>
      </c>
      <c r="B8" s="8"/>
      <c r="C8" s="9"/>
      <c r="D8" s="9"/>
      <c r="E8" s="9"/>
      <c r="F8" s="9"/>
      <c r="G8" s="139"/>
    </row>
    <row r="9" spans="1:7" ht="25.5" x14ac:dyDescent="0.25">
      <c r="A9" s="11" t="s">
        <v>42</v>
      </c>
      <c r="B9" s="8"/>
      <c r="C9" s="9"/>
      <c r="D9" s="9"/>
      <c r="E9" s="9"/>
      <c r="F9" s="9"/>
      <c r="G9" s="139"/>
    </row>
    <row r="10" spans="1:7" ht="25.5" x14ac:dyDescent="0.25">
      <c r="A10" s="17" t="s">
        <v>43</v>
      </c>
      <c r="B10" s="8"/>
      <c r="C10" s="9"/>
      <c r="D10" s="9"/>
      <c r="E10" s="9"/>
      <c r="F10" s="9"/>
      <c r="G10" s="139"/>
    </row>
    <row r="11" spans="1:7" x14ac:dyDescent="0.25">
      <c r="A11" s="17"/>
      <c r="B11" s="8"/>
      <c r="C11" s="9"/>
      <c r="D11" s="9"/>
      <c r="E11" s="9"/>
      <c r="F11" s="9"/>
      <c r="G11" s="139"/>
    </row>
    <row r="12" spans="1:7" x14ac:dyDescent="0.25">
      <c r="A12" s="11" t="s">
        <v>44</v>
      </c>
      <c r="B12" s="8"/>
      <c r="C12" s="9"/>
      <c r="D12" s="9"/>
      <c r="E12" s="9"/>
      <c r="F12" s="9"/>
      <c r="G12" s="139"/>
    </row>
    <row r="13" spans="1:7" x14ac:dyDescent="0.25">
      <c r="A13" s="24" t="s">
        <v>35</v>
      </c>
      <c r="B13" s="8"/>
      <c r="C13" s="9"/>
      <c r="D13" s="9"/>
      <c r="E13" s="9"/>
      <c r="F13" s="9"/>
      <c r="G13" s="139"/>
    </row>
    <row r="14" spans="1:7" x14ac:dyDescent="0.25">
      <c r="A14" s="12" t="s">
        <v>36</v>
      </c>
      <c r="B14" s="8"/>
      <c r="C14" s="9"/>
      <c r="D14" s="9"/>
      <c r="E14" s="9"/>
      <c r="F14" s="10"/>
      <c r="G14" s="139"/>
    </row>
    <row r="15" spans="1:7" x14ac:dyDescent="0.25">
      <c r="A15" s="24" t="s">
        <v>37</v>
      </c>
      <c r="B15" s="8"/>
      <c r="C15" s="9"/>
      <c r="D15" s="9"/>
      <c r="E15" s="9"/>
      <c r="F15" s="10"/>
      <c r="G15" s="139"/>
    </row>
    <row r="16" spans="1:7" x14ac:dyDescent="0.25">
      <c r="A16" s="12" t="s">
        <v>38</v>
      </c>
      <c r="B16" s="8"/>
      <c r="C16" s="9"/>
      <c r="D16" s="9"/>
      <c r="E16" s="9"/>
      <c r="F16" s="10"/>
      <c r="G16" s="13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3"/>
  <sheetViews>
    <sheetView topLeftCell="A115" zoomScaleNormal="100" workbookViewId="0">
      <selection activeCell="A398" sqref="A398"/>
    </sheetView>
  </sheetViews>
  <sheetFormatPr defaultRowHeight="15" x14ac:dyDescent="0.25"/>
  <cols>
    <col min="1" max="1" width="9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8" width="25.28515625" style="109" customWidth="1"/>
    <col min="9" max="10" width="17.7109375" customWidth="1"/>
  </cols>
  <sheetData>
    <row r="1" spans="1:11" ht="42" customHeight="1" x14ac:dyDescent="0.25">
      <c r="A1" s="497"/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8" x14ac:dyDescent="0.25">
      <c r="A2" s="4"/>
      <c r="B2" s="4"/>
      <c r="C2" s="4"/>
      <c r="D2" s="4"/>
      <c r="E2" s="4"/>
      <c r="F2" s="354"/>
      <c r="G2" s="354"/>
      <c r="H2" s="366"/>
      <c r="I2" s="5"/>
      <c r="J2" s="5"/>
    </row>
    <row r="3" spans="1:11" ht="18" x14ac:dyDescent="0.25">
      <c r="A3" s="23"/>
      <c r="B3" s="23"/>
      <c r="C3" s="23"/>
      <c r="D3" s="23"/>
      <c r="E3" s="23"/>
      <c r="F3" s="365" t="s">
        <v>130</v>
      </c>
      <c r="G3" s="354"/>
      <c r="H3" s="366"/>
      <c r="I3" s="5"/>
      <c r="J3" s="5"/>
    </row>
    <row r="4" spans="1:11" ht="18" x14ac:dyDescent="0.25">
      <c r="A4" s="23"/>
      <c r="B4" s="23"/>
      <c r="C4" s="23"/>
      <c r="D4" s="23"/>
      <c r="E4" s="23"/>
      <c r="F4" s="365"/>
      <c r="G4" s="354"/>
      <c r="H4" s="366"/>
      <c r="I4" s="5"/>
      <c r="J4" s="5"/>
    </row>
    <row r="5" spans="1:11" ht="18" customHeight="1" x14ac:dyDescent="0.25">
      <c r="A5" s="497" t="s">
        <v>131</v>
      </c>
      <c r="B5" s="497"/>
      <c r="C5" s="497"/>
      <c r="D5" s="497"/>
      <c r="E5" s="497"/>
      <c r="F5" s="497"/>
      <c r="G5" s="497"/>
      <c r="H5" s="497"/>
      <c r="I5" s="497"/>
      <c r="J5" s="100"/>
    </row>
    <row r="6" spans="1:11" ht="18" x14ac:dyDescent="0.25">
      <c r="A6" s="4"/>
      <c r="B6" s="4"/>
      <c r="C6" s="4"/>
      <c r="D6" s="4"/>
      <c r="E6" s="4"/>
      <c r="F6" s="354"/>
      <c r="G6" s="354"/>
      <c r="H6" s="366"/>
      <c r="I6" s="5"/>
      <c r="J6" s="5"/>
    </row>
    <row r="7" spans="1:11" ht="25.5" x14ac:dyDescent="0.25">
      <c r="A7" s="593" t="s">
        <v>14</v>
      </c>
      <c r="B7" s="593"/>
      <c r="C7" s="593"/>
      <c r="D7" s="3" t="s">
        <v>15</v>
      </c>
      <c r="E7" s="3" t="s">
        <v>137</v>
      </c>
      <c r="F7" s="3" t="s">
        <v>138</v>
      </c>
      <c r="G7" s="3" t="s">
        <v>139</v>
      </c>
      <c r="H7" s="3" t="s">
        <v>141</v>
      </c>
      <c r="I7" s="3" t="s">
        <v>142</v>
      </c>
      <c r="J7" s="3" t="s">
        <v>260</v>
      </c>
    </row>
    <row r="8" spans="1:11" s="110" customFormat="1" x14ac:dyDescent="0.25">
      <c r="A8" s="221"/>
      <c r="B8" s="222"/>
      <c r="C8" s="223"/>
      <c r="D8" s="98">
        <v>1</v>
      </c>
      <c r="E8" s="97">
        <v>2</v>
      </c>
      <c r="F8" s="97">
        <v>3</v>
      </c>
      <c r="G8" s="97">
        <v>4</v>
      </c>
      <c r="H8" s="97">
        <v>5</v>
      </c>
      <c r="I8" s="97">
        <v>6</v>
      </c>
      <c r="J8" s="97">
        <v>7</v>
      </c>
    </row>
    <row r="9" spans="1:11" s="110" customFormat="1" ht="43.9" customHeight="1" x14ac:dyDescent="0.25">
      <c r="A9" s="367"/>
      <c r="B9" s="368">
        <v>12253</v>
      </c>
      <c r="C9" s="369"/>
      <c r="D9" s="426" t="s">
        <v>279</v>
      </c>
      <c r="E9" s="370">
        <f>SUM(E10+E36+E188)</f>
        <v>0</v>
      </c>
      <c r="F9" s="482">
        <v>762700.26</v>
      </c>
      <c r="G9" s="370">
        <f>SUM(G10+G36+G188)</f>
        <v>0</v>
      </c>
      <c r="H9" s="482">
        <v>763037.26</v>
      </c>
      <c r="I9" s="371" t="e">
        <f>SUM(H9/E9*100)</f>
        <v>#DIV/0!</v>
      </c>
      <c r="J9" s="440">
        <f>H9/F9*100</f>
        <v>100.04418511670627</v>
      </c>
    </row>
    <row r="10" spans="1:11" ht="26.45" customHeight="1" x14ac:dyDescent="0.25">
      <c r="A10" s="591" t="s">
        <v>62</v>
      </c>
      <c r="B10" s="591"/>
      <c r="C10" s="591"/>
      <c r="D10" s="217" t="s">
        <v>63</v>
      </c>
      <c r="E10" s="65">
        <f>SUM(E11)</f>
        <v>0</v>
      </c>
      <c r="F10" s="372">
        <f t="shared" ref="F10:G10" si="0">SUM(F11)</f>
        <v>29495</v>
      </c>
      <c r="G10" s="372">
        <f t="shared" si="0"/>
        <v>0</v>
      </c>
      <c r="H10" s="372">
        <v>29418.6</v>
      </c>
      <c r="I10" s="324" t="e">
        <f t="shared" ref="I10:I75" si="1">SUM(H10/E10*100)</f>
        <v>#DIV/0!</v>
      </c>
      <c r="J10" s="441">
        <f>H10/F10*100</f>
        <v>99.740973046279024</v>
      </c>
    </row>
    <row r="11" spans="1:11" ht="26.45" customHeight="1" x14ac:dyDescent="0.25">
      <c r="A11" s="592" t="s">
        <v>64</v>
      </c>
      <c r="B11" s="592"/>
      <c r="C11" s="592"/>
      <c r="D11" s="333" t="s">
        <v>65</v>
      </c>
      <c r="E11" s="337">
        <f>SUM(E12+E24)</f>
        <v>0</v>
      </c>
      <c r="F11" s="337">
        <v>29495</v>
      </c>
      <c r="G11" s="337">
        <f t="shared" ref="G11" si="2">SUM(G12+G24)</f>
        <v>0</v>
      </c>
      <c r="H11" s="337">
        <v>29418.6</v>
      </c>
      <c r="I11" s="325" t="e">
        <f t="shared" si="1"/>
        <v>#DIV/0!</v>
      </c>
      <c r="J11" s="442">
        <f>H11/F11*100</f>
        <v>99.740973046279024</v>
      </c>
    </row>
    <row r="12" spans="1:11" ht="14.45" customHeight="1" x14ac:dyDescent="0.25">
      <c r="A12" s="601" t="s">
        <v>66</v>
      </c>
      <c r="B12" s="601"/>
      <c r="C12" s="601"/>
      <c r="D12" s="332" t="s">
        <v>67</v>
      </c>
      <c r="E12" s="338">
        <f>SUM(E13)</f>
        <v>0</v>
      </c>
      <c r="F12" s="338">
        <f t="shared" ref="F12:G12" si="3">SUM(F13)</f>
        <v>10937</v>
      </c>
      <c r="G12" s="338">
        <f t="shared" si="3"/>
        <v>0</v>
      </c>
      <c r="H12" s="338">
        <v>10935.91</v>
      </c>
      <c r="I12" s="326" t="e">
        <f t="shared" si="1"/>
        <v>#DIV/0!</v>
      </c>
      <c r="J12" s="443">
        <f t="shared" ref="J12:J77" si="4">H12/F12*100</f>
        <v>99.990033830117937</v>
      </c>
    </row>
    <row r="13" spans="1:11" x14ac:dyDescent="0.25">
      <c r="A13" s="602">
        <v>3</v>
      </c>
      <c r="B13" s="602"/>
      <c r="C13" s="602"/>
      <c r="D13" s="419" t="s">
        <v>7</v>
      </c>
      <c r="E13" s="420">
        <f>SUM(E14+E21)</f>
        <v>0</v>
      </c>
      <c r="F13" s="420">
        <v>10937</v>
      </c>
      <c r="G13" s="420">
        <f t="shared" ref="G13" si="5">SUM(G14+G21)</f>
        <v>0</v>
      </c>
      <c r="H13" s="420">
        <v>10935.91</v>
      </c>
      <c r="I13" s="421" t="e">
        <f t="shared" si="1"/>
        <v>#DIV/0!</v>
      </c>
      <c r="J13" s="444">
        <f t="shared" si="4"/>
        <v>99.990033830117937</v>
      </c>
    </row>
    <row r="14" spans="1:11" x14ac:dyDescent="0.25">
      <c r="A14" s="595">
        <v>31</v>
      </c>
      <c r="B14" s="596"/>
      <c r="C14" s="597"/>
      <c r="D14" s="398" t="s">
        <v>8</v>
      </c>
      <c r="E14" s="364">
        <f>SUM(E15+E17+E19)</f>
        <v>0</v>
      </c>
      <c r="F14" s="364">
        <v>10937</v>
      </c>
      <c r="G14" s="364">
        <f t="shared" ref="G14" si="6">SUM(G15+G17+G19)</f>
        <v>0</v>
      </c>
      <c r="H14" s="364">
        <v>10935.91</v>
      </c>
      <c r="I14" s="396" t="e">
        <f t="shared" si="1"/>
        <v>#DIV/0!</v>
      </c>
      <c r="J14" s="445">
        <f t="shared" si="4"/>
        <v>99.990033830117937</v>
      </c>
    </row>
    <row r="15" spans="1:11" s="134" customFormat="1" x14ac:dyDescent="0.25">
      <c r="A15" s="233">
        <v>311</v>
      </c>
      <c r="B15" s="234"/>
      <c r="C15" s="227"/>
      <c r="D15" s="227" t="s">
        <v>221</v>
      </c>
      <c r="E15" s="340">
        <f>SUM(E16)</f>
        <v>0</v>
      </c>
      <c r="F15" s="341">
        <v>7998</v>
      </c>
      <c r="G15" s="341">
        <f t="shared" ref="G15" si="7">SUM(G16)</f>
        <v>0</v>
      </c>
      <c r="H15" s="341">
        <v>7997.78</v>
      </c>
      <c r="I15" s="327" t="e">
        <f t="shared" si="1"/>
        <v>#DIV/0!</v>
      </c>
      <c r="J15" s="446">
        <f t="shared" si="4"/>
        <v>99.99724931232808</v>
      </c>
    </row>
    <row r="16" spans="1:11" s="134" customFormat="1" x14ac:dyDescent="0.25">
      <c r="A16" s="235">
        <v>3111</v>
      </c>
      <c r="B16" s="114"/>
      <c r="C16" s="228"/>
      <c r="D16" s="228" t="s">
        <v>165</v>
      </c>
      <c r="E16" s="341"/>
      <c r="F16" s="341"/>
      <c r="G16" s="341"/>
      <c r="H16" s="341"/>
      <c r="I16" s="97" t="e">
        <f t="shared" si="1"/>
        <v>#DIV/0!</v>
      </c>
      <c r="J16" s="447" t="e">
        <f t="shared" si="4"/>
        <v>#DIV/0!</v>
      </c>
    </row>
    <row r="17" spans="1:10" s="134" customFormat="1" x14ac:dyDescent="0.25">
      <c r="A17" s="233">
        <v>312</v>
      </c>
      <c r="B17" s="234"/>
      <c r="C17" s="227"/>
      <c r="D17" s="227" t="s">
        <v>167</v>
      </c>
      <c r="E17" s="340">
        <f>SUM(E18)</f>
        <v>0</v>
      </c>
      <c r="F17" s="341">
        <v>1088</v>
      </c>
      <c r="G17" s="341">
        <f t="shared" ref="G17" si="8">SUM(G18)</f>
        <v>0</v>
      </c>
      <c r="H17" s="341">
        <v>1088</v>
      </c>
      <c r="I17" s="327" t="e">
        <f>SUM(H17/E17*100)</f>
        <v>#DIV/0!</v>
      </c>
      <c r="J17" s="446">
        <f t="shared" si="4"/>
        <v>100</v>
      </c>
    </row>
    <row r="18" spans="1:10" s="134" customFormat="1" x14ac:dyDescent="0.25">
      <c r="A18" s="235">
        <v>3121</v>
      </c>
      <c r="B18" s="114"/>
      <c r="C18" s="228"/>
      <c r="D18" s="228" t="s">
        <v>167</v>
      </c>
      <c r="E18" s="341"/>
      <c r="F18" s="341"/>
      <c r="G18" s="341"/>
      <c r="H18" s="341"/>
      <c r="I18" s="97" t="e">
        <f t="shared" si="1"/>
        <v>#DIV/0!</v>
      </c>
      <c r="J18" s="447" t="e">
        <f t="shared" si="4"/>
        <v>#DIV/0!</v>
      </c>
    </row>
    <row r="19" spans="1:10" s="134" customFormat="1" x14ac:dyDescent="0.25">
      <c r="A19" s="233">
        <v>313</v>
      </c>
      <c r="B19" s="234"/>
      <c r="C19" s="227"/>
      <c r="D19" s="227" t="s">
        <v>168</v>
      </c>
      <c r="E19" s="340">
        <f>SUM(E20)</f>
        <v>0</v>
      </c>
      <c r="F19" s="341">
        <v>1320</v>
      </c>
      <c r="G19" s="341">
        <f t="shared" ref="G19" si="9">SUM(G20)</f>
        <v>0</v>
      </c>
      <c r="H19" s="341">
        <v>1319.65</v>
      </c>
      <c r="I19" s="327" t="e">
        <f t="shared" si="1"/>
        <v>#DIV/0!</v>
      </c>
      <c r="J19" s="446">
        <f t="shared" si="4"/>
        <v>99.973484848484844</v>
      </c>
    </row>
    <row r="20" spans="1:10" s="134" customFormat="1" ht="25.5" x14ac:dyDescent="0.25">
      <c r="A20" s="235">
        <v>3132</v>
      </c>
      <c r="B20" s="114"/>
      <c r="C20" s="228"/>
      <c r="D20" s="228" t="s">
        <v>222</v>
      </c>
      <c r="E20" s="341"/>
      <c r="F20" s="341"/>
      <c r="G20" s="341"/>
      <c r="H20" s="341"/>
      <c r="I20" s="97" t="e">
        <f t="shared" si="1"/>
        <v>#DIV/0!</v>
      </c>
      <c r="J20" s="447" t="e">
        <f t="shared" si="4"/>
        <v>#DIV/0!</v>
      </c>
    </row>
    <row r="21" spans="1:10" x14ac:dyDescent="0.25">
      <c r="A21" s="595">
        <v>32</v>
      </c>
      <c r="B21" s="596"/>
      <c r="C21" s="597"/>
      <c r="D21" s="398" t="s">
        <v>16</v>
      </c>
      <c r="E21" s="364">
        <f>SUM(E22)</f>
        <v>0</v>
      </c>
      <c r="F21" s="364">
        <f t="shared" ref="F21:G22" si="10">SUM(F22)</f>
        <v>531</v>
      </c>
      <c r="G21" s="364">
        <f t="shared" si="10"/>
        <v>0</v>
      </c>
      <c r="H21" s="364">
        <v>530.48</v>
      </c>
      <c r="I21" s="396" t="e">
        <f t="shared" si="1"/>
        <v>#DIV/0!</v>
      </c>
      <c r="J21" s="396">
        <f t="shared" si="4"/>
        <v>99.902071563088512</v>
      </c>
    </row>
    <row r="22" spans="1:10" s="134" customFormat="1" x14ac:dyDescent="0.25">
      <c r="A22" s="233">
        <v>321</v>
      </c>
      <c r="B22" s="234"/>
      <c r="C22" s="227"/>
      <c r="D22" s="227" t="s">
        <v>171</v>
      </c>
      <c r="E22" s="340">
        <f>SUM(E23)</f>
        <v>0</v>
      </c>
      <c r="F22" s="341">
        <v>531</v>
      </c>
      <c r="G22" s="341">
        <f t="shared" si="10"/>
        <v>0</v>
      </c>
      <c r="H22" s="341">
        <v>530.48</v>
      </c>
      <c r="I22" s="327" t="e">
        <f t="shared" si="1"/>
        <v>#DIV/0!</v>
      </c>
      <c r="J22" s="327">
        <f t="shared" si="4"/>
        <v>99.902071563088512</v>
      </c>
    </row>
    <row r="23" spans="1:10" s="134" customFormat="1" ht="25.5" x14ac:dyDescent="0.25">
      <c r="A23" s="235">
        <v>3212</v>
      </c>
      <c r="B23" s="114"/>
      <c r="C23" s="228"/>
      <c r="D23" s="228" t="s">
        <v>223</v>
      </c>
      <c r="E23" s="341"/>
      <c r="F23" s="341"/>
      <c r="G23" s="341"/>
      <c r="H23" s="341"/>
      <c r="I23" s="97" t="e">
        <f t="shared" si="1"/>
        <v>#DIV/0!</v>
      </c>
      <c r="J23" s="97" t="e">
        <f t="shared" si="4"/>
        <v>#DIV/0!</v>
      </c>
    </row>
    <row r="24" spans="1:10" x14ac:dyDescent="0.25">
      <c r="A24" s="244" t="s">
        <v>68</v>
      </c>
      <c r="B24" s="245"/>
      <c r="C24" s="245"/>
      <c r="D24" s="246" t="s">
        <v>69</v>
      </c>
      <c r="E24" s="342">
        <f>SUM(E25)</f>
        <v>0</v>
      </c>
      <c r="F24" s="342">
        <v>18558</v>
      </c>
      <c r="G24" s="342">
        <f t="shared" ref="G24" si="11">SUM(G25)</f>
        <v>0</v>
      </c>
      <c r="H24" s="342">
        <v>18482.689999999999</v>
      </c>
      <c r="I24" s="326" t="e">
        <f t="shared" si="1"/>
        <v>#DIV/0!</v>
      </c>
      <c r="J24" s="443">
        <f t="shared" si="4"/>
        <v>99.594191184394859</v>
      </c>
    </row>
    <row r="25" spans="1:10" s="219" customFormat="1" x14ac:dyDescent="0.25">
      <c r="A25" s="392">
        <v>3</v>
      </c>
      <c r="B25" s="378"/>
      <c r="C25" s="379"/>
      <c r="D25" s="379" t="s">
        <v>7</v>
      </c>
      <c r="E25" s="374">
        <f>SUM(E26+E33)</f>
        <v>0</v>
      </c>
      <c r="F25" s="374">
        <v>18558</v>
      </c>
      <c r="G25" s="374">
        <f t="shared" ref="G25" si="12">SUM(G26+G33)</f>
        <v>0</v>
      </c>
      <c r="H25" s="374">
        <v>18482.689999999999</v>
      </c>
      <c r="I25" s="375" t="e">
        <f t="shared" si="1"/>
        <v>#DIV/0!</v>
      </c>
      <c r="J25" s="448">
        <f t="shared" si="4"/>
        <v>99.594191184394859</v>
      </c>
    </row>
    <row r="26" spans="1:10" x14ac:dyDescent="0.25">
      <c r="A26" s="292">
        <v>31</v>
      </c>
      <c r="B26" s="293"/>
      <c r="C26" s="398"/>
      <c r="D26" s="398" t="s">
        <v>8</v>
      </c>
      <c r="E26" s="364">
        <f>SUM(E27+E29+E31)</f>
        <v>0</v>
      </c>
      <c r="F26" s="364">
        <v>18558</v>
      </c>
      <c r="G26" s="364">
        <f t="shared" ref="G26" si="13">SUM(G27+G29+G31)</f>
        <v>0</v>
      </c>
      <c r="H26" s="364">
        <v>18482.689999999999</v>
      </c>
      <c r="I26" s="396" t="e">
        <f t="shared" si="1"/>
        <v>#DIV/0!</v>
      </c>
      <c r="J26" s="445">
        <f t="shared" si="4"/>
        <v>99.594191184394859</v>
      </c>
    </row>
    <row r="27" spans="1:10" x14ac:dyDescent="0.25">
      <c r="A27" s="233">
        <v>311</v>
      </c>
      <c r="B27" s="234"/>
      <c r="C27" s="227"/>
      <c r="D27" s="227" t="s">
        <v>221</v>
      </c>
      <c r="E27" s="340">
        <f>SUM(E28)</f>
        <v>0</v>
      </c>
      <c r="F27" s="341">
        <v>13695</v>
      </c>
      <c r="G27" s="341">
        <f t="shared" ref="G27" si="14">SUM(G28)</f>
        <v>0</v>
      </c>
      <c r="H27" s="341">
        <v>13694.87</v>
      </c>
      <c r="I27" s="327" t="e">
        <f t="shared" si="1"/>
        <v>#DIV/0!</v>
      </c>
      <c r="J27" s="446">
        <f t="shared" si="4"/>
        <v>99.999050748448354</v>
      </c>
    </row>
    <row r="28" spans="1:10" ht="18" customHeight="1" x14ac:dyDescent="0.25">
      <c r="A28" s="235">
        <v>3111</v>
      </c>
      <c r="B28" s="114"/>
      <c r="C28" s="228"/>
      <c r="D28" s="228" t="s">
        <v>165</v>
      </c>
      <c r="E28" s="341"/>
      <c r="F28" s="341"/>
      <c r="G28" s="341"/>
      <c r="H28" s="341"/>
      <c r="I28" s="97" t="e">
        <f t="shared" si="1"/>
        <v>#DIV/0!</v>
      </c>
      <c r="J28" s="447" t="e">
        <f t="shared" si="4"/>
        <v>#DIV/0!</v>
      </c>
    </row>
    <row r="29" spans="1:10" ht="18.600000000000001" customHeight="1" x14ac:dyDescent="0.25">
      <c r="A29" s="233">
        <v>312</v>
      </c>
      <c r="B29" s="234"/>
      <c r="C29" s="227"/>
      <c r="D29" s="227" t="s">
        <v>167</v>
      </c>
      <c r="E29" s="340">
        <f>SUM(E30)</f>
        <v>0</v>
      </c>
      <c r="F29" s="341">
        <v>1399</v>
      </c>
      <c r="G29" s="341">
        <f t="shared" ref="G29" si="15">SUM(G30)</f>
        <v>0</v>
      </c>
      <c r="H29" s="341">
        <v>1612</v>
      </c>
      <c r="I29" s="327" t="e">
        <f t="shared" si="1"/>
        <v>#DIV/0!</v>
      </c>
      <c r="J29" s="446">
        <f t="shared" si="4"/>
        <v>115.2251608291637</v>
      </c>
    </row>
    <row r="30" spans="1:10" ht="15" customHeight="1" x14ac:dyDescent="0.25">
      <c r="A30" s="235">
        <v>3121</v>
      </c>
      <c r="B30" s="114"/>
      <c r="C30" s="228"/>
      <c r="D30" s="228" t="s">
        <v>167</v>
      </c>
      <c r="E30" s="341"/>
      <c r="F30" s="341"/>
      <c r="G30" s="341"/>
      <c r="H30" s="341"/>
      <c r="I30" s="97" t="e">
        <f t="shared" si="1"/>
        <v>#DIV/0!</v>
      </c>
      <c r="J30" s="447" t="e">
        <f t="shared" si="4"/>
        <v>#DIV/0!</v>
      </c>
    </row>
    <row r="31" spans="1:10" x14ac:dyDescent="0.25">
      <c r="A31" s="233">
        <v>313</v>
      </c>
      <c r="B31" s="234"/>
      <c r="C31" s="227"/>
      <c r="D31" s="227" t="s">
        <v>168</v>
      </c>
      <c r="E31" s="340">
        <f>SUM(E32)</f>
        <v>0</v>
      </c>
      <c r="F31" s="341">
        <v>2548</v>
      </c>
      <c r="G31" s="341">
        <f t="shared" ref="G31" si="16">SUM(G32)</f>
        <v>0</v>
      </c>
      <c r="H31" s="341">
        <v>2548</v>
      </c>
      <c r="I31" s="327" t="e">
        <f t="shared" si="1"/>
        <v>#DIV/0!</v>
      </c>
      <c r="J31" s="446">
        <f t="shared" si="4"/>
        <v>100</v>
      </c>
    </row>
    <row r="32" spans="1:10" ht="24" customHeight="1" x14ac:dyDescent="0.25">
      <c r="A32" s="235">
        <v>3132</v>
      </c>
      <c r="B32" s="114"/>
      <c r="C32" s="228"/>
      <c r="D32" s="228" t="s">
        <v>222</v>
      </c>
      <c r="E32" s="341"/>
      <c r="F32" s="341"/>
      <c r="G32" s="341"/>
      <c r="H32" s="341"/>
      <c r="I32" s="97" t="e">
        <f t="shared" si="1"/>
        <v>#DIV/0!</v>
      </c>
      <c r="J32" s="447" t="e">
        <f t="shared" si="4"/>
        <v>#DIV/0!</v>
      </c>
    </row>
    <row r="33" spans="1:10" x14ac:dyDescent="0.25">
      <c r="A33" s="399">
        <v>32</v>
      </c>
      <c r="B33" s="397"/>
      <c r="C33" s="398"/>
      <c r="D33" s="398" t="s">
        <v>16</v>
      </c>
      <c r="E33" s="364">
        <f>SUM(E34)</f>
        <v>0</v>
      </c>
      <c r="F33" s="364">
        <v>916</v>
      </c>
      <c r="G33" s="364">
        <f t="shared" ref="G33:G34" si="17">SUM(G34)</f>
        <v>0</v>
      </c>
      <c r="H33" s="364">
        <v>916.16</v>
      </c>
      <c r="I33" s="396" t="e">
        <f t="shared" si="1"/>
        <v>#DIV/0!</v>
      </c>
      <c r="J33" s="445">
        <f t="shared" si="4"/>
        <v>100.0174672489083</v>
      </c>
    </row>
    <row r="34" spans="1:10" ht="27" customHeight="1" x14ac:dyDescent="0.25">
      <c r="A34" s="233">
        <v>321</v>
      </c>
      <c r="B34" s="234"/>
      <c r="C34" s="227"/>
      <c r="D34" s="227" t="s">
        <v>171</v>
      </c>
      <c r="E34" s="340">
        <f>SUM(E35)</f>
        <v>0</v>
      </c>
      <c r="F34" s="341">
        <v>916</v>
      </c>
      <c r="G34" s="341">
        <f t="shared" si="17"/>
        <v>0</v>
      </c>
      <c r="H34" s="341">
        <v>916.16</v>
      </c>
      <c r="I34" s="327" t="e">
        <f t="shared" si="1"/>
        <v>#DIV/0!</v>
      </c>
      <c r="J34" s="446">
        <f t="shared" si="4"/>
        <v>100.0174672489083</v>
      </c>
    </row>
    <row r="35" spans="1:10" ht="39.6" customHeight="1" x14ac:dyDescent="0.25">
      <c r="A35" s="235">
        <v>3212</v>
      </c>
      <c r="B35" s="114"/>
      <c r="C35" s="228"/>
      <c r="D35" s="228" t="s">
        <v>223</v>
      </c>
      <c r="E35" s="341"/>
      <c r="F35" s="341"/>
      <c r="G35" s="341"/>
      <c r="H35" s="341"/>
      <c r="I35" s="97" t="e">
        <f t="shared" si="1"/>
        <v>#DIV/0!</v>
      </c>
      <c r="J35" s="447" t="e">
        <f t="shared" si="4"/>
        <v>#DIV/0!</v>
      </c>
    </row>
    <row r="36" spans="1:10" ht="25.5" x14ac:dyDescent="0.25">
      <c r="A36" s="591" t="s">
        <v>70</v>
      </c>
      <c r="B36" s="591"/>
      <c r="C36" s="591"/>
      <c r="D36" s="217" t="s">
        <v>71</v>
      </c>
      <c r="E36" s="343"/>
      <c r="F36" s="343">
        <v>652348</v>
      </c>
      <c r="G36" s="343">
        <f>SUM(G37+G165+G175+G358)</f>
        <v>0</v>
      </c>
      <c r="H36" s="343">
        <v>666059.07999999996</v>
      </c>
      <c r="I36" s="324" t="e">
        <f t="shared" si="1"/>
        <v>#DIV/0!</v>
      </c>
      <c r="J36" s="441">
        <f t="shared" si="4"/>
        <v>102.10180455830323</v>
      </c>
    </row>
    <row r="37" spans="1:10" ht="38.25" x14ac:dyDescent="0.25">
      <c r="A37" s="608" t="s">
        <v>72</v>
      </c>
      <c r="B37" s="608"/>
      <c r="C37" s="608"/>
      <c r="D37" s="333" t="s">
        <v>73</v>
      </c>
      <c r="E37" s="344"/>
      <c r="F37" s="344">
        <v>652348</v>
      </c>
      <c r="G37" s="344">
        <f>SUM(G38+G75+G110+G145)</f>
        <v>0</v>
      </c>
      <c r="H37" s="344">
        <v>666059.07999999996</v>
      </c>
      <c r="I37" s="325" t="e">
        <f t="shared" si="1"/>
        <v>#DIV/0!</v>
      </c>
      <c r="J37" s="442">
        <f t="shared" si="4"/>
        <v>102.10180455830323</v>
      </c>
    </row>
    <row r="38" spans="1:10" ht="21.6" customHeight="1" x14ac:dyDescent="0.25">
      <c r="A38" s="609" t="s">
        <v>66</v>
      </c>
      <c r="B38" s="609"/>
      <c r="C38" s="609"/>
      <c r="D38" s="331" t="s">
        <v>67</v>
      </c>
      <c r="E38" s="338">
        <f>SUM(E39)</f>
        <v>0</v>
      </c>
      <c r="F38" s="338">
        <v>850</v>
      </c>
      <c r="G38" s="338">
        <f t="shared" ref="G38" si="18">SUM(G39)</f>
        <v>0</v>
      </c>
      <c r="H38" s="338">
        <v>850</v>
      </c>
      <c r="I38" s="326" t="e">
        <f t="shared" si="1"/>
        <v>#DIV/0!</v>
      </c>
      <c r="J38" s="443">
        <f t="shared" si="4"/>
        <v>100</v>
      </c>
    </row>
    <row r="39" spans="1:10" ht="18" customHeight="1" x14ac:dyDescent="0.25">
      <c r="A39" s="610">
        <v>3</v>
      </c>
      <c r="B39" s="610"/>
      <c r="C39" s="610"/>
      <c r="D39" s="373" t="s">
        <v>7</v>
      </c>
      <c r="E39" s="374">
        <f>SUM(E40+E71)</f>
        <v>0</v>
      </c>
      <c r="F39" s="374">
        <v>0</v>
      </c>
      <c r="G39" s="374">
        <f t="shared" ref="G39" si="19">SUM(G40+G71)</f>
        <v>0</v>
      </c>
      <c r="H39" s="374">
        <v>0</v>
      </c>
      <c r="I39" s="375" t="e">
        <f t="shared" si="1"/>
        <v>#DIV/0!</v>
      </c>
      <c r="J39" s="448" t="e">
        <f t="shared" si="4"/>
        <v>#DIV/0!</v>
      </c>
    </row>
    <row r="40" spans="1:10" ht="14.45" customHeight="1" x14ac:dyDescent="0.25">
      <c r="A40" s="607">
        <v>32</v>
      </c>
      <c r="B40" s="607"/>
      <c r="C40" s="607"/>
      <c r="D40" s="411" t="s">
        <v>16</v>
      </c>
      <c r="E40" s="364">
        <f>SUM(E41+E46+E55+E65)</f>
        <v>0</v>
      </c>
      <c r="F40" s="364">
        <v>850</v>
      </c>
      <c r="G40" s="364">
        <f t="shared" ref="G40" si="20">SUM(G41+G46+G55+G65)</f>
        <v>0</v>
      </c>
      <c r="H40" s="364">
        <v>850</v>
      </c>
      <c r="I40" s="396" t="e">
        <f t="shared" si="1"/>
        <v>#DIV/0!</v>
      </c>
      <c r="J40" s="445">
        <f t="shared" si="4"/>
        <v>100</v>
      </c>
    </row>
    <row r="41" spans="1:10" s="134" customFormat="1" ht="14.45" customHeight="1" x14ac:dyDescent="0.25">
      <c r="A41" s="242">
        <v>321</v>
      </c>
      <c r="B41" s="243"/>
      <c r="C41" s="236"/>
      <c r="D41" s="227" t="s">
        <v>171</v>
      </c>
      <c r="E41" s="340">
        <f>SUM(E42:E45)</f>
        <v>0</v>
      </c>
      <c r="F41" s="341">
        <f t="shared" ref="F41:H41" si="21">SUM(F42:F45)</f>
        <v>0</v>
      </c>
      <c r="G41" s="341">
        <f t="shared" si="21"/>
        <v>0</v>
      </c>
      <c r="H41" s="341">
        <f t="shared" si="21"/>
        <v>0</v>
      </c>
      <c r="I41" s="327" t="e">
        <f t="shared" si="1"/>
        <v>#DIV/0!</v>
      </c>
      <c r="J41" s="446" t="e">
        <f t="shared" si="4"/>
        <v>#DIV/0!</v>
      </c>
    </row>
    <row r="42" spans="1:10" s="134" customFormat="1" ht="14.45" customHeight="1" x14ac:dyDescent="0.25">
      <c r="A42" s="239">
        <v>3211</v>
      </c>
      <c r="B42" s="240"/>
      <c r="C42" s="241"/>
      <c r="D42" s="228" t="s">
        <v>172</v>
      </c>
      <c r="E42" s="341"/>
      <c r="F42" s="341"/>
      <c r="G42" s="341"/>
      <c r="H42" s="341"/>
      <c r="I42" s="97" t="e">
        <f t="shared" si="1"/>
        <v>#DIV/0!</v>
      </c>
      <c r="J42" s="447" t="e">
        <f t="shared" si="4"/>
        <v>#DIV/0!</v>
      </c>
    </row>
    <row r="43" spans="1:10" s="134" customFormat="1" ht="25.15" customHeight="1" x14ac:dyDescent="0.25">
      <c r="A43" s="239">
        <v>3212</v>
      </c>
      <c r="B43" s="240"/>
      <c r="C43" s="241"/>
      <c r="D43" s="228" t="s">
        <v>224</v>
      </c>
      <c r="E43" s="341"/>
      <c r="F43" s="341"/>
      <c r="G43" s="341"/>
      <c r="H43" s="341"/>
      <c r="I43" s="97" t="e">
        <f t="shared" si="1"/>
        <v>#DIV/0!</v>
      </c>
      <c r="J43" s="447" t="e">
        <f t="shared" si="4"/>
        <v>#DIV/0!</v>
      </c>
    </row>
    <row r="44" spans="1:10" s="134" customFormat="1" ht="14.45" customHeight="1" x14ac:dyDescent="0.25">
      <c r="A44" s="239">
        <v>3213</v>
      </c>
      <c r="B44" s="240"/>
      <c r="C44" s="241"/>
      <c r="D44" s="228" t="s">
        <v>225</v>
      </c>
      <c r="E44" s="341"/>
      <c r="F44" s="341"/>
      <c r="G44" s="341"/>
      <c r="H44" s="341"/>
      <c r="I44" s="97" t="e">
        <f t="shared" si="1"/>
        <v>#DIV/0!</v>
      </c>
      <c r="J44" s="447" t="e">
        <f t="shared" si="4"/>
        <v>#DIV/0!</v>
      </c>
    </row>
    <row r="45" spans="1:10" s="134" customFormat="1" ht="25.9" customHeight="1" x14ac:dyDescent="0.25">
      <c r="A45" s="239">
        <v>3214</v>
      </c>
      <c r="B45" s="240"/>
      <c r="C45" s="241"/>
      <c r="D45" s="228" t="s">
        <v>226</v>
      </c>
      <c r="E45" s="341"/>
      <c r="F45" s="341"/>
      <c r="G45" s="341"/>
      <c r="H45" s="341"/>
      <c r="I45" s="97" t="e">
        <f t="shared" si="1"/>
        <v>#DIV/0!</v>
      </c>
      <c r="J45" s="447" t="e">
        <f t="shared" si="4"/>
        <v>#DIV/0!</v>
      </c>
    </row>
    <row r="46" spans="1:10" s="134" customFormat="1" ht="19.899999999999999" customHeight="1" x14ac:dyDescent="0.25">
      <c r="A46" s="239">
        <v>322</v>
      </c>
      <c r="B46" s="240"/>
      <c r="C46" s="241"/>
      <c r="D46" s="363" t="s">
        <v>227</v>
      </c>
      <c r="E46" s="341">
        <f>SUM(E47:E54)</f>
        <v>0</v>
      </c>
      <c r="F46" s="341">
        <v>850</v>
      </c>
      <c r="G46" s="341">
        <f t="shared" ref="G46" si="22">SUM(G47:G54)</f>
        <v>0</v>
      </c>
      <c r="H46" s="341">
        <v>850</v>
      </c>
      <c r="I46" s="327" t="e">
        <f t="shared" si="1"/>
        <v>#DIV/0!</v>
      </c>
      <c r="J46" s="446">
        <f t="shared" si="4"/>
        <v>100</v>
      </c>
    </row>
    <row r="47" spans="1:10" s="134" customFormat="1" ht="26.45" customHeight="1" x14ac:dyDescent="0.25">
      <c r="A47" s="239">
        <v>3221</v>
      </c>
      <c r="B47" s="240"/>
      <c r="C47" s="241"/>
      <c r="D47" s="228" t="s">
        <v>228</v>
      </c>
      <c r="E47" s="341"/>
      <c r="F47" s="341"/>
      <c r="G47" s="341"/>
      <c r="H47" s="341"/>
      <c r="I47" s="97" t="e">
        <f t="shared" si="1"/>
        <v>#DIV/0!</v>
      </c>
      <c r="J47" s="447" t="e">
        <f t="shared" si="4"/>
        <v>#DIV/0!</v>
      </c>
    </row>
    <row r="48" spans="1:10" s="134" customFormat="1" ht="18" customHeight="1" x14ac:dyDescent="0.25">
      <c r="A48" s="239">
        <v>3222</v>
      </c>
      <c r="B48" s="240"/>
      <c r="C48" s="241"/>
      <c r="D48" s="228" t="s">
        <v>177</v>
      </c>
      <c r="E48" s="341"/>
      <c r="F48" s="341"/>
      <c r="G48" s="341"/>
      <c r="H48" s="341"/>
      <c r="I48" s="97" t="e">
        <f t="shared" si="1"/>
        <v>#DIV/0!</v>
      </c>
      <c r="J48" s="447" t="e">
        <f t="shared" si="4"/>
        <v>#DIV/0!</v>
      </c>
    </row>
    <row r="49" spans="1:10" s="134" customFormat="1" ht="18" customHeight="1" x14ac:dyDescent="0.25">
      <c r="A49" s="239">
        <v>3223</v>
      </c>
      <c r="B49" s="240"/>
      <c r="C49" s="241"/>
      <c r="D49" s="228" t="s">
        <v>178</v>
      </c>
      <c r="E49" s="341"/>
      <c r="F49" s="341"/>
      <c r="G49" s="341"/>
      <c r="H49" s="341"/>
      <c r="I49" s="97" t="e">
        <f t="shared" si="1"/>
        <v>#DIV/0!</v>
      </c>
      <c r="J49" s="447" t="e">
        <f t="shared" si="4"/>
        <v>#DIV/0!</v>
      </c>
    </row>
    <row r="50" spans="1:10" s="134" customFormat="1" ht="25.5" customHeight="1" x14ac:dyDescent="0.25">
      <c r="A50" s="465" t="s">
        <v>280</v>
      </c>
      <c r="B50" s="467"/>
      <c r="C50" s="239"/>
      <c r="D50" s="468" t="s">
        <v>250</v>
      </c>
      <c r="E50" s="341"/>
      <c r="F50" s="341">
        <v>27</v>
      </c>
      <c r="G50" s="341"/>
      <c r="H50" s="341">
        <v>27.13</v>
      </c>
      <c r="I50" s="97">
        <v>0</v>
      </c>
      <c r="J50" s="447">
        <v>100.48</v>
      </c>
    </row>
    <row r="51" spans="1:10" s="134" customFormat="1" ht="18" customHeight="1" x14ac:dyDescent="0.25">
      <c r="A51" s="465">
        <v>322</v>
      </c>
      <c r="B51" s="240"/>
      <c r="C51" s="466" t="s">
        <v>281</v>
      </c>
      <c r="D51" s="468" t="s">
        <v>282</v>
      </c>
      <c r="E51" s="341"/>
      <c r="F51" s="341">
        <v>27</v>
      </c>
      <c r="G51" s="341"/>
      <c r="H51" s="341">
        <v>27.13</v>
      </c>
      <c r="I51" s="97"/>
      <c r="J51" s="447"/>
    </row>
    <row r="52" spans="1:10" s="134" customFormat="1" ht="27" customHeight="1" x14ac:dyDescent="0.25">
      <c r="A52" s="239">
        <v>3224</v>
      </c>
      <c r="B52" s="240"/>
      <c r="C52" s="241"/>
      <c r="D52" s="228" t="s">
        <v>179</v>
      </c>
      <c r="E52" s="341"/>
      <c r="F52" s="341"/>
      <c r="G52" s="341"/>
      <c r="H52" s="341"/>
      <c r="I52" s="97" t="e">
        <f t="shared" si="1"/>
        <v>#DIV/0!</v>
      </c>
      <c r="J52" s="447" t="e">
        <f t="shared" si="4"/>
        <v>#DIV/0!</v>
      </c>
    </row>
    <row r="53" spans="1:10" s="134" customFormat="1" ht="18.600000000000001" customHeight="1" x14ac:dyDescent="0.25">
      <c r="A53" s="239">
        <v>3225</v>
      </c>
      <c r="B53" s="240"/>
      <c r="C53" s="241"/>
      <c r="D53" s="228" t="s">
        <v>229</v>
      </c>
      <c r="E53" s="341"/>
      <c r="F53" s="341"/>
      <c r="G53" s="341"/>
      <c r="H53" s="341">
        <v>0</v>
      </c>
      <c r="I53" s="97" t="e">
        <f t="shared" si="1"/>
        <v>#DIV/0!</v>
      </c>
      <c r="J53" s="447" t="e">
        <f t="shared" si="4"/>
        <v>#DIV/0!</v>
      </c>
    </row>
    <row r="54" spans="1:10" s="134" customFormat="1" ht="24.6" customHeight="1" x14ac:dyDescent="0.25">
      <c r="A54" s="239">
        <v>3227</v>
      </c>
      <c r="B54" s="240"/>
      <c r="C54" s="241"/>
      <c r="D54" s="228" t="s">
        <v>181</v>
      </c>
      <c r="E54" s="341"/>
      <c r="F54" s="341"/>
      <c r="G54" s="341"/>
      <c r="H54" s="341"/>
      <c r="I54" s="97" t="e">
        <f t="shared" si="1"/>
        <v>#DIV/0!</v>
      </c>
      <c r="J54" s="447" t="e">
        <f t="shared" si="4"/>
        <v>#DIV/0!</v>
      </c>
    </row>
    <row r="55" spans="1:10" s="134" customFormat="1" ht="18.600000000000001" customHeight="1" x14ac:dyDescent="0.25">
      <c r="A55" s="334">
        <v>323</v>
      </c>
      <c r="B55" s="335"/>
      <c r="C55" s="336"/>
      <c r="D55" s="363" t="s">
        <v>182</v>
      </c>
      <c r="E55" s="341">
        <f>SUM(E56:E64)</f>
        <v>0</v>
      </c>
      <c r="F55" s="341">
        <f t="shared" ref="F55:H55" si="23">SUM(F56:F64)</f>
        <v>0</v>
      </c>
      <c r="G55" s="341">
        <f t="shared" si="23"/>
        <v>0</v>
      </c>
      <c r="H55" s="341">
        <f t="shared" si="23"/>
        <v>0</v>
      </c>
      <c r="I55" s="97" t="e">
        <f t="shared" si="1"/>
        <v>#DIV/0!</v>
      </c>
      <c r="J55" s="447" t="e">
        <f t="shared" si="4"/>
        <v>#DIV/0!</v>
      </c>
    </row>
    <row r="56" spans="1:10" s="134" customFormat="1" ht="18.600000000000001" customHeight="1" x14ac:dyDescent="0.25">
      <c r="A56" s="256">
        <v>3231</v>
      </c>
      <c r="B56" s="229"/>
      <c r="C56" s="257"/>
      <c r="D56" s="255" t="s">
        <v>231</v>
      </c>
      <c r="E56" s="341"/>
      <c r="F56" s="341"/>
      <c r="G56" s="341"/>
      <c r="H56" s="341"/>
      <c r="I56" s="97" t="e">
        <f t="shared" si="1"/>
        <v>#DIV/0!</v>
      </c>
      <c r="J56" s="447" t="e">
        <f t="shared" si="4"/>
        <v>#DIV/0!</v>
      </c>
    </row>
    <row r="57" spans="1:10" s="134" customFormat="1" ht="28.15" customHeight="1" x14ac:dyDescent="0.25">
      <c r="A57" s="239">
        <v>3232</v>
      </c>
      <c r="B57" s="240"/>
      <c r="C57" s="241"/>
      <c r="D57" s="363" t="s">
        <v>184</v>
      </c>
      <c r="E57" s="341"/>
      <c r="F57" s="341"/>
      <c r="G57" s="341"/>
      <c r="H57" s="341"/>
      <c r="I57" s="97" t="e">
        <f t="shared" si="1"/>
        <v>#DIV/0!</v>
      </c>
      <c r="J57" s="447" t="e">
        <f t="shared" si="4"/>
        <v>#DIV/0!</v>
      </c>
    </row>
    <row r="58" spans="1:10" s="134" customFormat="1" ht="18.600000000000001" customHeight="1" x14ac:dyDescent="0.25">
      <c r="A58" s="239">
        <v>3233</v>
      </c>
      <c r="B58" s="240"/>
      <c r="C58" s="241"/>
      <c r="D58" s="363" t="s">
        <v>232</v>
      </c>
      <c r="E58" s="341"/>
      <c r="F58" s="341"/>
      <c r="G58" s="341"/>
      <c r="H58" s="341"/>
      <c r="I58" s="97" t="e">
        <f t="shared" si="1"/>
        <v>#DIV/0!</v>
      </c>
      <c r="J58" s="447" t="e">
        <f t="shared" si="4"/>
        <v>#DIV/0!</v>
      </c>
    </row>
    <row r="59" spans="1:10" s="134" customFormat="1" ht="18.600000000000001" customHeight="1" x14ac:dyDescent="0.25">
      <c r="A59" s="239">
        <v>3234</v>
      </c>
      <c r="B59" s="240"/>
      <c r="C59" s="241"/>
      <c r="D59" s="363" t="s">
        <v>186</v>
      </c>
      <c r="E59" s="341"/>
      <c r="F59" s="341"/>
      <c r="G59" s="341"/>
      <c r="H59" s="341"/>
      <c r="I59" s="97" t="e">
        <f t="shared" si="1"/>
        <v>#DIV/0!</v>
      </c>
      <c r="J59" s="447" t="e">
        <f t="shared" si="4"/>
        <v>#DIV/0!</v>
      </c>
    </row>
    <row r="60" spans="1:10" s="134" customFormat="1" ht="18.600000000000001" customHeight="1" x14ac:dyDescent="0.25">
      <c r="A60" s="239">
        <v>3235</v>
      </c>
      <c r="B60" s="240"/>
      <c r="C60" s="241"/>
      <c r="D60" s="363" t="s">
        <v>187</v>
      </c>
      <c r="E60" s="341"/>
      <c r="F60" s="341"/>
      <c r="G60" s="341"/>
      <c r="H60" s="341"/>
      <c r="I60" s="97" t="e">
        <f t="shared" si="1"/>
        <v>#DIV/0!</v>
      </c>
      <c r="J60" s="447" t="e">
        <f t="shared" si="4"/>
        <v>#DIV/0!</v>
      </c>
    </row>
    <row r="61" spans="1:10" s="134" customFormat="1" ht="18.600000000000001" customHeight="1" x14ac:dyDescent="0.25">
      <c r="A61" s="239">
        <v>3236</v>
      </c>
      <c r="B61" s="240"/>
      <c r="C61" s="241"/>
      <c r="D61" s="155" t="s">
        <v>233</v>
      </c>
      <c r="E61" s="341"/>
      <c r="F61" s="341"/>
      <c r="G61" s="341"/>
      <c r="H61" s="341"/>
      <c r="I61" s="97" t="e">
        <f t="shared" si="1"/>
        <v>#DIV/0!</v>
      </c>
      <c r="J61" s="447" t="e">
        <f t="shared" si="4"/>
        <v>#DIV/0!</v>
      </c>
    </row>
    <row r="62" spans="1:10" s="134" customFormat="1" ht="18.600000000000001" customHeight="1" x14ac:dyDescent="0.25">
      <c r="A62" s="239">
        <v>3237</v>
      </c>
      <c r="B62" s="240"/>
      <c r="C62" s="241"/>
      <c r="D62" s="155" t="s">
        <v>234</v>
      </c>
      <c r="E62" s="341"/>
      <c r="F62" s="341"/>
      <c r="G62" s="341"/>
      <c r="H62" s="341"/>
      <c r="I62" s="97" t="e">
        <f t="shared" si="1"/>
        <v>#DIV/0!</v>
      </c>
      <c r="J62" s="447" t="e">
        <f t="shared" si="4"/>
        <v>#DIV/0!</v>
      </c>
    </row>
    <row r="63" spans="1:10" s="134" customFormat="1" ht="18.600000000000001" customHeight="1" x14ac:dyDescent="0.25">
      <c r="A63" s="239">
        <v>3238</v>
      </c>
      <c r="B63" s="240"/>
      <c r="C63" s="241"/>
      <c r="D63" s="155" t="s">
        <v>190</v>
      </c>
      <c r="E63" s="341"/>
      <c r="F63" s="341"/>
      <c r="G63" s="341"/>
      <c r="H63" s="341"/>
      <c r="I63" s="97" t="e">
        <f t="shared" si="1"/>
        <v>#DIV/0!</v>
      </c>
      <c r="J63" s="447" t="e">
        <f t="shared" si="4"/>
        <v>#DIV/0!</v>
      </c>
    </row>
    <row r="64" spans="1:10" s="134" customFormat="1" ht="18.600000000000001" customHeight="1" x14ac:dyDescent="0.25">
      <c r="A64" s="239">
        <v>3239</v>
      </c>
      <c r="B64" s="240"/>
      <c r="C64" s="241"/>
      <c r="D64" s="155" t="s">
        <v>191</v>
      </c>
      <c r="E64" s="341"/>
      <c r="F64" s="341"/>
      <c r="G64" s="341"/>
      <c r="H64" s="341"/>
      <c r="I64" s="97" t="e">
        <f t="shared" si="1"/>
        <v>#DIV/0!</v>
      </c>
      <c r="J64" s="447" t="e">
        <f t="shared" si="4"/>
        <v>#DIV/0!</v>
      </c>
    </row>
    <row r="65" spans="1:10" s="134" customFormat="1" ht="26.45" customHeight="1" x14ac:dyDescent="0.25">
      <c r="A65" s="258">
        <v>329</v>
      </c>
      <c r="B65" s="259"/>
      <c r="C65" s="260"/>
      <c r="D65" s="36" t="s">
        <v>192</v>
      </c>
      <c r="E65" s="346">
        <f>SUM(E66:E70)</f>
        <v>0</v>
      </c>
      <c r="F65" s="346">
        <f t="shared" ref="F65:H65" si="24">SUM(F66:F70)</f>
        <v>0</v>
      </c>
      <c r="G65" s="346">
        <f t="shared" si="24"/>
        <v>0</v>
      </c>
      <c r="H65" s="346">
        <f t="shared" si="24"/>
        <v>0</v>
      </c>
      <c r="I65" s="97" t="e">
        <f t="shared" si="1"/>
        <v>#DIV/0!</v>
      </c>
      <c r="J65" s="447" t="e">
        <f t="shared" si="4"/>
        <v>#DIV/0!</v>
      </c>
    </row>
    <row r="66" spans="1:10" s="134" customFormat="1" ht="16.899999999999999" customHeight="1" x14ac:dyDescent="0.25">
      <c r="A66" s="258">
        <v>3292</v>
      </c>
      <c r="B66" s="259"/>
      <c r="C66" s="260"/>
      <c r="D66" s="36" t="s">
        <v>194</v>
      </c>
      <c r="E66" s="346"/>
      <c r="F66" s="346"/>
      <c r="G66" s="346"/>
      <c r="H66" s="346"/>
      <c r="I66" s="97" t="e">
        <f t="shared" si="1"/>
        <v>#DIV/0!</v>
      </c>
      <c r="J66" s="447" t="e">
        <f t="shared" si="4"/>
        <v>#DIV/0!</v>
      </c>
    </row>
    <row r="67" spans="1:10" s="134" customFormat="1" ht="15" customHeight="1" x14ac:dyDescent="0.25">
      <c r="A67" s="258">
        <v>3294</v>
      </c>
      <c r="B67" s="259"/>
      <c r="C67" s="260"/>
      <c r="D67" s="36" t="s">
        <v>235</v>
      </c>
      <c r="E67" s="346"/>
      <c r="F67" s="346"/>
      <c r="G67" s="346"/>
      <c r="H67" s="346"/>
      <c r="I67" s="97" t="e">
        <f t="shared" si="1"/>
        <v>#DIV/0!</v>
      </c>
      <c r="J67" s="447" t="e">
        <f t="shared" si="4"/>
        <v>#DIV/0!</v>
      </c>
    </row>
    <row r="68" spans="1:10" s="134" customFormat="1" ht="16.149999999999999" customHeight="1" x14ac:dyDescent="0.25">
      <c r="A68" s="258">
        <v>3295</v>
      </c>
      <c r="B68" s="259"/>
      <c r="C68" s="260"/>
      <c r="D68" s="36" t="s">
        <v>197</v>
      </c>
      <c r="E68" s="346"/>
      <c r="F68" s="346"/>
      <c r="G68" s="346"/>
      <c r="H68" s="346"/>
      <c r="I68" s="97" t="e">
        <f t="shared" si="1"/>
        <v>#DIV/0!</v>
      </c>
      <c r="J68" s="447" t="e">
        <f t="shared" si="4"/>
        <v>#DIV/0!</v>
      </c>
    </row>
    <row r="69" spans="1:10" s="134" customFormat="1" ht="16.149999999999999" customHeight="1" x14ac:dyDescent="0.25">
      <c r="A69" s="258">
        <v>3296</v>
      </c>
      <c r="B69" s="259"/>
      <c r="C69" s="260"/>
      <c r="D69" s="36" t="s">
        <v>198</v>
      </c>
      <c r="E69" s="346"/>
      <c r="F69" s="346"/>
      <c r="G69" s="346"/>
      <c r="H69" s="346"/>
      <c r="I69" s="97" t="e">
        <f t="shared" si="1"/>
        <v>#DIV/0!</v>
      </c>
      <c r="J69" s="447" t="e">
        <f t="shared" si="4"/>
        <v>#DIV/0!</v>
      </c>
    </row>
    <row r="70" spans="1:10" s="134" customFormat="1" ht="28.15" customHeight="1" x14ac:dyDescent="0.25">
      <c r="A70" s="258">
        <v>3299</v>
      </c>
      <c r="B70" s="259"/>
      <c r="C70" s="260"/>
      <c r="D70" s="36" t="s">
        <v>192</v>
      </c>
      <c r="E70" s="346"/>
      <c r="F70" s="346"/>
      <c r="G70" s="346"/>
      <c r="H70" s="346"/>
      <c r="I70" s="97" t="e">
        <f t="shared" si="1"/>
        <v>#DIV/0!</v>
      </c>
      <c r="J70" s="447" t="e">
        <f t="shared" si="4"/>
        <v>#DIV/0!</v>
      </c>
    </row>
    <row r="71" spans="1:10" ht="18.600000000000001" customHeight="1" x14ac:dyDescent="0.25">
      <c r="A71" s="226">
        <v>34</v>
      </c>
      <c r="B71" s="407"/>
      <c r="C71" s="408"/>
      <c r="D71" s="398" t="s">
        <v>75</v>
      </c>
      <c r="E71" s="364">
        <f>SUM(E72)</f>
        <v>0</v>
      </c>
      <c r="F71" s="364">
        <f t="shared" ref="F71:H71" si="25">SUM(F72)</f>
        <v>0</v>
      </c>
      <c r="G71" s="364">
        <f t="shared" si="25"/>
        <v>0</v>
      </c>
      <c r="H71" s="364">
        <f t="shared" si="25"/>
        <v>0</v>
      </c>
      <c r="I71" s="396" t="e">
        <f t="shared" si="1"/>
        <v>#DIV/0!</v>
      </c>
      <c r="J71" s="445" t="e">
        <f t="shared" si="4"/>
        <v>#DIV/0!</v>
      </c>
    </row>
    <row r="72" spans="1:10" s="134" customFormat="1" ht="18.600000000000001" customHeight="1" x14ac:dyDescent="0.25">
      <c r="A72" s="261">
        <v>343</v>
      </c>
      <c r="B72" s="237"/>
      <c r="C72" s="238"/>
      <c r="D72" s="227" t="s">
        <v>216</v>
      </c>
      <c r="E72" s="340">
        <f>SUM(E73+E74)</f>
        <v>0</v>
      </c>
      <c r="F72" s="341">
        <f t="shared" ref="F72:H72" si="26">SUM(F73+F74)</f>
        <v>0</v>
      </c>
      <c r="G72" s="341">
        <f t="shared" si="26"/>
        <v>0</v>
      </c>
      <c r="H72" s="341">
        <f t="shared" si="26"/>
        <v>0</v>
      </c>
      <c r="I72" s="327" t="e">
        <f t="shared" si="1"/>
        <v>#DIV/0!</v>
      </c>
      <c r="J72" s="446" t="e">
        <f t="shared" si="4"/>
        <v>#DIV/0!</v>
      </c>
    </row>
    <row r="73" spans="1:10" s="134" customFormat="1" ht="27.6" customHeight="1" x14ac:dyDescent="0.25">
      <c r="A73" s="262">
        <v>3431</v>
      </c>
      <c r="B73" s="263"/>
      <c r="C73" s="264"/>
      <c r="D73" s="228" t="s">
        <v>199</v>
      </c>
      <c r="E73" s="341"/>
      <c r="F73" s="341"/>
      <c r="G73" s="341"/>
      <c r="H73" s="341"/>
      <c r="I73" s="97" t="e">
        <f t="shared" si="1"/>
        <v>#DIV/0!</v>
      </c>
      <c r="J73" s="447" t="e">
        <f t="shared" si="4"/>
        <v>#DIV/0!</v>
      </c>
    </row>
    <row r="74" spans="1:10" s="134" customFormat="1" ht="18.600000000000001" customHeight="1" x14ac:dyDescent="0.25">
      <c r="A74" s="262">
        <v>3433</v>
      </c>
      <c r="B74" s="263"/>
      <c r="C74" s="264"/>
      <c r="D74" s="228" t="s">
        <v>201</v>
      </c>
      <c r="E74" s="341"/>
      <c r="F74" s="341"/>
      <c r="G74" s="341"/>
      <c r="H74" s="341"/>
      <c r="I74" s="97" t="e">
        <f t="shared" si="1"/>
        <v>#DIV/0!</v>
      </c>
      <c r="J74" s="447" t="e">
        <f t="shared" si="4"/>
        <v>#DIV/0!</v>
      </c>
    </row>
    <row r="75" spans="1:10" s="134" customFormat="1" ht="18.600000000000001" customHeight="1" x14ac:dyDescent="0.25">
      <c r="A75" s="609" t="s">
        <v>74</v>
      </c>
      <c r="B75" s="609"/>
      <c r="C75" s="609"/>
      <c r="D75" s="331" t="s">
        <v>76</v>
      </c>
      <c r="E75" s="338">
        <f>SUM(E76)</f>
        <v>0</v>
      </c>
      <c r="F75" s="338">
        <v>62200</v>
      </c>
      <c r="G75" s="338">
        <f t="shared" ref="G75" si="27">SUM(G76)</f>
        <v>0</v>
      </c>
      <c r="H75" s="338">
        <v>62200</v>
      </c>
      <c r="I75" s="326" t="e">
        <f t="shared" si="1"/>
        <v>#DIV/0!</v>
      </c>
      <c r="J75" s="443">
        <f t="shared" si="4"/>
        <v>100</v>
      </c>
    </row>
    <row r="76" spans="1:10" s="134" customFormat="1" ht="18.600000000000001" customHeight="1" x14ac:dyDescent="0.25">
      <c r="A76" s="610">
        <v>3</v>
      </c>
      <c r="B76" s="610"/>
      <c r="C76" s="610"/>
      <c r="D76" s="373" t="s">
        <v>7</v>
      </c>
      <c r="E76" s="374">
        <f>SUM(E77+E106)</f>
        <v>0</v>
      </c>
      <c r="F76" s="374"/>
      <c r="G76" s="374">
        <f t="shared" ref="G76" si="28">SUM(G77+G106)</f>
        <v>0</v>
      </c>
      <c r="H76" s="374"/>
      <c r="I76" s="375" t="e">
        <f t="shared" ref="I76:I141" si="29">SUM(H76/E76*100)</f>
        <v>#DIV/0!</v>
      </c>
      <c r="J76" s="448" t="e">
        <f t="shared" si="4"/>
        <v>#DIV/0!</v>
      </c>
    </row>
    <row r="77" spans="1:10" s="134" customFormat="1" ht="18.600000000000001" customHeight="1" x14ac:dyDescent="0.25">
      <c r="A77" s="607">
        <v>32</v>
      </c>
      <c r="B77" s="607"/>
      <c r="C77" s="607"/>
      <c r="D77" s="411" t="s">
        <v>16</v>
      </c>
      <c r="E77" s="364">
        <f>SUM(E78+E83+E90+E100)</f>
        <v>0</v>
      </c>
      <c r="F77" s="364">
        <v>0</v>
      </c>
      <c r="G77" s="364">
        <f t="shared" ref="G77" si="30">SUM(G78+G83+G90+G100)</f>
        <v>0</v>
      </c>
      <c r="H77" s="364">
        <v>0</v>
      </c>
      <c r="I77" s="396" t="e">
        <f t="shared" si="29"/>
        <v>#DIV/0!</v>
      </c>
      <c r="J77" s="445" t="e">
        <f t="shared" si="4"/>
        <v>#DIV/0!</v>
      </c>
    </row>
    <row r="78" spans="1:10" s="134" customFormat="1" ht="18.600000000000001" customHeight="1" x14ac:dyDescent="0.25">
      <c r="A78" s="242">
        <v>321</v>
      </c>
      <c r="B78" s="243"/>
      <c r="C78" s="236"/>
      <c r="D78" s="227" t="s">
        <v>171</v>
      </c>
      <c r="E78" s="340">
        <f>SUM(E79:E82)</f>
        <v>0</v>
      </c>
      <c r="F78" s="341">
        <v>1659</v>
      </c>
      <c r="G78" s="341">
        <f t="shared" ref="G78" si="31">SUM(G79:G82)</f>
        <v>0</v>
      </c>
      <c r="H78" s="341">
        <v>1528.56</v>
      </c>
      <c r="I78" s="327" t="e">
        <f t="shared" si="29"/>
        <v>#DIV/0!</v>
      </c>
      <c r="J78" s="446">
        <f t="shared" ref="J78:J142" si="32">H78/F78*100</f>
        <v>92.137432188065091</v>
      </c>
    </row>
    <row r="79" spans="1:10" s="134" customFormat="1" ht="18.600000000000001" customHeight="1" x14ac:dyDescent="0.25">
      <c r="A79" s="239">
        <v>3211</v>
      </c>
      <c r="B79" s="240"/>
      <c r="C79" s="241"/>
      <c r="D79" s="228" t="s">
        <v>172</v>
      </c>
      <c r="E79" s="341"/>
      <c r="F79" s="341"/>
      <c r="G79" s="341"/>
      <c r="H79" s="341">
        <v>1461.56</v>
      </c>
      <c r="I79" s="97" t="e">
        <f t="shared" si="29"/>
        <v>#DIV/0!</v>
      </c>
      <c r="J79" s="447" t="e">
        <f t="shared" si="32"/>
        <v>#DIV/0!</v>
      </c>
    </row>
    <row r="80" spans="1:10" s="134" customFormat="1" ht="25.15" customHeight="1" x14ac:dyDescent="0.25">
      <c r="A80" s="239">
        <v>3212</v>
      </c>
      <c r="B80" s="240"/>
      <c r="C80" s="241"/>
      <c r="D80" s="228" t="s">
        <v>224</v>
      </c>
      <c r="E80" s="341"/>
      <c r="F80" s="341"/>
      <c r="G80" s="341"/>
      <c r="H80" s="341"/>
      <c r="I80" s="97" t="e">
        <f t="shared" si="29"/>
        <v>#DIV/0!</v>
      </c>
      <c r="J80" s="447" t="e">
        <f t="shared" si="32"/>
        <v>#DIV/0!</v>
      </c>
    </row>
    <row r="81" spans="1:10" s="134" customFormat="1" ht="18.600000000000001" customHeight="1" x14ac:dyDescent="0.25">
      <c r="A81" s="239">
        <v>3213</v>
      </c>
      <c r="B81" s="240"/>
      <c r="C81" s="241"/>
      <c r="D81" s="228" t="s">
        <v>225</v>
      </c>
      <c r="E81" s="341"/>
      <c r="F81" s="341"/>
      <c r="G81" s="341"/>
      <c r="H81" s="341">
        <v>67</v>
      </c>
      <c r="I81" s="97" t="e">
        <f t="shared" si="29"/>
        <v>#DIV/0!</v>
      </c>
      <c r="J81" s="447" t="e">
        <f t="shared" si="32"/>
        <v>#DIV/0!</v>
      </c>
    </row>
    <row r="82" spans="1:10" ht="26.45" customHeight="1" x14ac:dyDescent="0.25">
      <c r="A82" s="239">
        <v>3214</v>
      </c>
      <c r="B82" s="240"/>
      <c r="C82" s="241"/>
      <c r="D82" s="228" t="s">
        <v>226</v>
      </c>
      <c r="E82" s="341"/>
      <c r="F82" s="341"/>
      <c r="G82" s="341"/>
      <c r="H82" s="341"/>
      <c r="I82" s="97" t="e">
        <f t="shared" si="29"/>
        <v>#DIV/0!</v>
      </c>
      <c r="J82" s="447" t="e">
        <f t="shared" si="32"/>
        <v>#DIV/0!</v>
      </c>
    </row>
    <row r="83" spans="1:10" ht="38.25" customHeight="1" x14ac:dyDescent="0.25">
      <c r="A83" s="242">
        <v>322</v>
      </c>
      <c r="B83" s="243"/>
      <c r="C83" s="236"/>
      <c r="D83" s="428" t="s">
        <v>227</v>
      </c>
      <c r="E83" s="340">
        <f>SUM(E84:E89)</f>
        <v>0</v>
      </c>
      <c r="F83" s="340">
        <v>26633</v>
      </c>
      <c r="G83" s="340">
        <f t="shared" ref="G83" si="33">SUM(G84:G89)</f>
        <v>0</v>
      </c>
      <c r="H83" s="340">
        <v>23015.57</v>
      </c>
      <c r="I83" s="327" t="e">
        <f t="shared" si="29"/>
        <v>#DIV/0!</v>
      </c>
      <c r="J83" s="446">
        <f t="shared" si="32"/>
        <v>86.4174895805955</v>
      </c>
    </row>
    <row r="84" spans="1:10" ht="19.899999999999999" customHeight="1" x14ac:dyDescent="0.25">
      <c r="A84" s="239">
        <v>3221</v>
      </c>
      <c r="B84" s="240"/>
      <c r="C84" s="241"/>
      <c r="D84" s="228" t="s">
        <v>228</v>
      </c>
      <c r="E84" s="341"/>
      <c r="F84" s="341"/>
      <c r="G84" s="341"/>
      <c r="H84" s="341">
        <v>3582.7</v>
      </c>
      <c r="I84" s="97" t="e">
        <f t="shared" si="29"/>
        <v>#DIV/0!</v>
      </c>
      <c r="J84" s="447" t="e">
        <f t="shared" si="32"/>
        <v>#DIV/0!</v>
      </c>
    </row>
    <row r="85" spans="1:10" x14ac:dyDescent="0.25">
      <c r="A85" s="239">
        <v>3222</v>
      </c>
      <c r="B85" s="240"/>
      <c r="C85" s="241"/>
      <c r="D85" s="228" t="s">
        <v>177</v>
      </c>
      <c r="E85" s="341"/>
      <c r="F85" s="341"/>
      <c r="G85" s="341"/>
      <c r="H85" s="341">
        <v>20.81</v>
      </c>
      <c r="I85" s="97" t="e">
        <f t="shared" si="29"/>
        <v>#DIV/0!</v>
      </c>
      <c r="J85" s="447" t="e">
        <f t="shared" si="32"/>
        <v>#DIV/0!</v>
      </c>
    </row>
    <row r="86" spans="1:10" ht="33" customHeight="1" x14ac:dyDescent="0.25">
      <c r="A86" s="239">
        <v>3223</v>
      </c>
      <c r="B86" s="240"/>
      <c r="C86" s="241"/>
      <c r="D86" s="228" t="s">
        <v>178</v>
      </c>
      <c r="E86" s="341"/>
      <c r="F86" s="341"/>
      <c r="G86" s="341"/>
      <c r="H86" s="341">
        <v>7854.66</v>
      </c>
      <c r="I86" s="97" t="e">
        <f t="shared" si="29"/>
        <v>#DIV/0!</v>
      </c>
      <c r="J86" s="447" t="e">
        <f t="shared" si="32"/>
        <v>#DIV/0!</v>
      </c>
    </row>
    <row r="87" spans="1:10" ht="33" customHeight="1" x14ac:dyDescent="0.25">
      <c r="A87" s="239">
        <v>3224</v>
      </c>
      <c r="B87" s="240"/>
      <c r="C87" s="241"/>
      <c r="D87" s="228" t="s">
        <v>179</v>
      </c>
      <c r="E87" s="341"/>
      <c r="F87" s="341"/>
      <c r="G87" s="341"/>
      <c r="H87" s="341">
        <v>9968.9500000000007</v>
      </c>
      <c r="I87" s="97" t="e">
        <f t="shared" si="29"/>
        <v>#DIV/0!</v>
      </c>
      <c r="J87" s="447" t="e">
        <f t="shared" si="32"/>
        <v>#DIV/0!</v>
      </c>
    </row>
    <row r="88" spans="1:10" ht="14.45" customHeight="1" x14ac:dyDescent="0.25">
      <c r="A88" s="239">
        <v>3225</v>
      </c>
      <c r="B88" s="240"/>
      <c r="C88" s="241"/>
      <c r="D88" s="228" t="s">
        <v>229</v>
      </c>
      <c r="E88" s="341"/>
      <c r="F88" s="341"/>
      <c r="G88" s="341"/>
      <c r="H88" s="341">
        <v>1588.45</v>
      </c>
      <c r="I88" s="97" t="e">
        <f t="shared" si="29"/>
        <v>#DIV/0!</v>
      </c>
      <c r="J88" s="447" t="e">
        <f t="shared" si="32"/>
        <v>#DIV/0!</v>
      </c>
    </row>
    <row r="89" spans="1:10" ht="26.45" customHeight="1" x14ac:dyDescent="0.25">
      <c r="A89" s="239">
        <v>3227</v>
      </c>
      <c r="B89" s="240"/>
      <c r="C89" s="241"/>
      <c r="D89" s="228" t="s">
        <v>181</v>
      </c>
      <c r="E89" s="341"/>
      <c r="F89" s="341"/>
      <c r="G89" s="341"/>
      <c r="H89" s="341"/>
      <c r="I89" s="97" t="e">
        <f t="shared" si="29"/>
        <v>#DIV/0!</v>
      </c>
      <c r="J89" s="447" t="e">
        <f t="shared" si="32"/>
        <v>#DIV/0!</v>
      </c>
    </row>
    <row r="90" spans="1:10" ht="14.45" customHeight="1" x14ac:dyDescent="0.25">
      <c r="A90" s="311">
        <v>323</v>
      </c>
      <c r="B90" s="429"/>
      <c r="C90" s="430"/>
      <c r="D90" s="428" t="s">
        <v>182</v>
      </c>
      <c r="E90" s="340">
        <f>SUM(E91:E99)</f>
        <v>0</v>
      </c>
      <c r="F90" s="454">
        <v>32905</v>
      </c>
      <c r="G90" s="340">
        <f t="shared" ref="G90" si="34">SUM(G91:G99)</f>
        <v>0</v>
      </c>
      <c r="H90" s="454">
        <v>36918.1</v>
      </c>
      <c r="I90" s="327" t="e">
        <f t="shared" si="29"/>
        <v>#DIV/0!</v>
      </c>
      <c r="J90" s="446">
        <f t="shared" si="32"/>
        <v>112.19601884212125</v>
      </c>
    </row>
    <row r="91" spans="1:10" ht="23.45" customHeight="1" x14ac:dyDescent="0.25">
      <c r="A91" s="256">
        <v>3231</v>
      </c>
      <c r="B91" s="229"/>
      <c r="C91" s="257"/>
      <c r="D91" s="255" t="s">
        <v>231</v>
      </c>
      <c r="E91" s="341"/>
      <c r="F91" s="341"/>
      <c r="G91" s="341"/>
      <c r="H91" s="341">
        <v>26777.94</v>
      </c>
      <c r="I91" s="97" t="e">
        <f t="shared" si="29"/>
        <v>#DIV/0!</v>
      </c>
      <c r="J91" s="447" t="e">
        <f t="shared" si="32"/>
        <v>#DIV/0!</v>
      </c>
    </row>
    <row r="92" spans="1:10" ht="27" customHeight="1" x14ac:dyDescent="0.25">
      <c r="A92" s="239">
        <v>3232</v>
      </c>
      <c r="B92" s="240"/>
      <c r="C92" s="241"/>
      <c r="D92" s="228" t="s">
        <v>184</v>
      </c>
      <c r="E92" s="341"/>
      <c r="F92" s="341"/>
      <c r="G92" s="341"/>
      <c r="H92" s="341">
        <v>2644</v>
      </c>
      <c r="I92" s="97" t="e">
        <f t="shared" si="29"/>
        <v>#DIV/0!</v>
      </c>
      <c r="J92" s="447" t="e">
        <f t="shared" si="32"/>
        <v>#DIV/0!</v>
      </c>
    </row>
    <row r="93" spans="1:10" x14ac:dyDescent="0.25">
      <c r="A93" s="239">
        <v>3233</v>
      </c>
      <c r="B93" s="240"/>
      <c r="C93" s="241"/>
      <c r="D93" s="228" t="s">
        <v>232</v>
      </c>
      <c r="E93" s="341"/>
      <c r="F93" s="341"/>
      <c r="G93" s="341"/>
      <c r="H93" s="341"/>
      <c r="I93" s="97" t="e">
        <f t="shared" si="29"/>
        <v>#DIV/0!</v>
      </c>
      <c r="J93" s="447" t="e">
        <f t="shared" si="32"/>
        <v>#DIV/0!</v>
      </c>
    </row>
    <row r="94" spans="1:10" ht="32.450000000000003" customHeight="1" x14ac:dyDescent="0.25">
      <c r="A94" s="239">
        <v>3234</v>
      </c>
      <c r="B94" s="240"/>
      <c r="C94" s="241"/>
      <c r="D94" s="228" t="s">
        <v>186</v>
      </c>
      <c r="E94" s="341"/>
      <c r="F94" s="341"/>
      <c r="G94" s="341"/>
      <c r="H94" s="341">
        <v>5431.55</v>
      </c>
      <c r="I94" s="97" t="e">
        <f t="shared" si="29"/>
        <v>#DIV/0!</v>
      </c>
      <c r="J94" s="447" t="e">
        <f t="shared" si="32"/>
        <v>#DIV/0!</v>
      </c>
    </row>
    <row r="95" spans="1:10" ht="32.450000000000003" customHeight="1" x14ac:dyDescent="0.25">
      <c r="A95" s="239">
        <v>3235</v>
      </c>
      <c r="B95" s="240"/>
      <c r="C95" s="241"/>
      <c r="D95" s="228" t="s">
        <v>187</v>
      </c>
      <c r="E95" s="341"/>
      <c r="F95" s="341"/>
      <c r="G95" s="341"/>
      <c r="H95" s="341">
        <v>54</v>
      </c>
      <c r="I95" s="97" t="e">
        <f t="shared" si="29"/>
        <v>#DIV/0!</v>
      </c>
      <c r="J95" s="447" t="e">
        <f t="shared" si="32"/>
        <v>#DIV/0!</v>
      </c>
    </row>
    <row r="96" spans="1:10" ht="26.45" customHeight="1" x14ac:dyDescent="0.25">
      <c r="A96" s="239">
        <v>3236</v>
      </c>
      <c r="B96" s="240"/>
      <c r="C96" s="241"/>
      <c r="D96" s="155" t="s">
        <v>233</v>
      </c>
      <c r="E96" s="341"/>
      <c r="F96" s="341"/>
      <c r="G96" s="341"/>
      <c r="H96" s="341"/>
      <c r="I96" s="97" t="e">
        <f t="shared" si="29"/>
        <v>#DIV/0!</v>
      </c>
      <c r="J96" s="447" t="e">
        <f t="shared" si="32"/>
        <v>#DIV/0!</v>
      </c>
    </row>
    <row r="97" spans="1:11" ht="14.45" customHeight="1" x14ac:dyDescent="0.25">
      <c r="A97" s="239">
        <v>3237</v>
      </c>
      <c r="B97" s="240"/>
      <c r="C97" s="241"/>
      <c r="D97" s="155" t="s">
        <v>234</v>
      </c>
      <c r="E97" s="341"/>
      <c r="F97" s="341"/>
      <c r="G97" s="341"/>
      <c r="H97" s="341">
        <v>240.55</v>
      </c>
      <c r="I97" s="97" t="e">
        <f t="shared" si="29"/>
        <v>#DIV/0!</v>
      </c>
      <c r="J97" s="447" t="e">
        <f t="shared" si="32"/>
        <v>#DIV/0!</v>
      </c>
    </row>
    <row r="98" spans="1:11" ht="14.45" customHeight="1" x14ac:dyDescent="0.25">
      <c r="A98" s="239">
        <v>3238</v>
      </c>
      <c r="B98" s="240"/>
      <c r="C98" s="241"/>
      <c r="D98" s="155" t="s">
        <v>190</v>
      </c>
      <c r="E98" s="341"/>
      <c r="F98" s="341"/>
      <c r="G98" s="341"/>
      <c r="H98" s="341">
        <v>1204.1600000000001</v>
      </c>
      <c r="I98" s="97" t="e">
        <f t="shared" si="29"/>
        <v>#DIV/0!</v>
      </c>
      <c r="J98" s="447" t="e">
        <f t="shared" si="32"/>
        <v>#DIV/0!</v>
      </c>
    </row>
    <row r="99" spans="1:11" ht="14.45" customHeight="1" x14ac:dyDescent="0.25">
      <c r="A99" s="239">
        <v>3239</v>
      </c>
      <c r="B99" s="240"/>
      <c r="C99" s="241"/>
      <c r="D99" s="155" t="s">
        <v>191</v>
      </c>
      <c r="E99" s="341"/>
      <c r="F99" s="341"/>
      <c r="G99" s="341"/>
      <c r="H99" s="341">
        <v>565.9</v>
      </c>
      <c r="I99" s="97" t="e">
        <f t="shared" si="29"/>
        <v>#DIV/0!</v>
      </c>
      <c r="J99" s="447" t="e">
        <f t="shared" si="32"/>
        <v>#DIV/0!</v>
      </c>
    </row>
    <row r="100" spans="1:11" ht="25.5" x14ac:dyDescent="0.25">
      <c r="A100" s="461">
        <v>329</v>
      </c>
      <c r="B100" s="259"/>
      <c r="C100" s="260"/>
      <c r="D100" s="36" t="s">
        <v>192</v>
      </c>
      <c r="E100" s="346">
        <f>SUM(E101:E105)</f>
        <v>0</v>
      </c>
      <c r="F100" s="346">
        <v>406</v>
      </c>
      <c r="G100" s="346">
        <f t="shared" ref="G100" si="35">SUM(G101:G105)</f>
        <v>0</v>
      </c>
      <c r="H100" s="460">
        <v>272.58</v>
      </c>
      <c r="I100" s="97" t="e">
        <f t="shared" si="29"/>
        <v>#DIV/0!</v>
      </c>
      <c r="J100" s="447">
        <f t="shared" si="32"/>
        <v>67.137931034482762</v>
      </c>
    </row>
    <row r="101" spans="1:11" ht="14.45" customHeight="1" x14ac:dyDescent="0.25">
      <c r="A101" s="258">
        <v>3292</v>
      </c>
      <c r="B101" s="259"/>
      <c r="C101" s="260"/>
      <c r="D101" s="36" t="s">
        <v>194</v>
      </c>
      <c r="E101" s="346"/>
      <c r="F101" s="346"/>
      <c r="G101" s="346"/>
      <c r="H101" s="346">
        <v>109.49</v>
      </c>
      <c r="I101" s="97" t="e">
        <f t="shared" si="29"/>
        <v>#DIV/0!</v>
      </c>
      <c r="J101" s="447" t="e">
        <f t="shared" si="32"/>
        <v>#DIV/0!</v>
      </c>
    </row>
    <row r="102" spans="1:11" ht="21.6" customHeight="1" x14ac:dyDescent="0.25">
      <c r="A102" s="258">
        <v>3294</v>
      </c>
      <c r="B102" s="259"/>
      <c r="C102" s="260"/>
      <c r="D102" s="36" t="s">
        <v>235</v>
      </c>
      <c r="E102" s="346"/>
      <c r="F102" s="346"/>
      <c r="G102" s="346"/>
      <c r="H102" s="346">
        <v>163.09</v>
      </c>
      <c r="I102" s="97" t="e">
        <f t="shared" si="29"/>
        <v>#DIV/0!</v>
      </c>
      <c r="J102" s="447" t="e">
        <f t="shared" si="32"/>
        <v>#DIV/0!</v>
      </c>
    </row>
    <row r="103" spans="1:11" ht="18.600000000000001" customHeight="1" x14ac:dyDescent="0.25">
      <c r="A103" s="258">
        <v>3295</v>
      </c>
      <c r="B103" s="259"/>
      <c r="C103" s="260"/>
      <c r="D103" s="36" t="s">
        <v>197</v>
      </c>
      <c r="E103" s="346"/>
      <c r="F103" s="346"/>
      <c r="G103" s="346"/>
      <c r="H103" s="346"/>
      <c r="I103" s="97" t="e">
        <f t="shared" si="29"/>
        <v>#DIV/0!</v>
      </c>
      <c r="J103" s="447" t="e">
        <f t="shared" si="32"/>
        <v>#DIV/0!</v>
      </c>
    </row>
    <row r="104" spans="1:11" x14ac:dyDescent="0.25">
      <c r="A104" s="258">
        <v>3296</v>
      </c>
      <c r="B104" s="259"/>
      <c r="C104" s="260"/>
      <c r="D104" s="36" t="s">
        <v>198</v>
      </c>
      <c r="E104" s="346"/>
      <c r="F104" s="346"/>
      <c r="G104" s="346"/>
      <c r="H104" s="346"/>
      <c r="I104" s="97" t="e">
        <f t="shared" si="29"/>
        <v>#DIV/0!</v>
      </c>
      <c r="J104" s="447" t="e">
        <f t="shared" si="32"/>
        <v>#DIV/0!</v>
      </c>
    </row>
    <row r="105" spans="1:11" ht="27.6" customHeight="1" x14ac:dyDescent="0.25">
      <c r="A105" s="258">
        <v>3299</v>
      </c>
      <c r="B105" s="259"/>
      <c r="C105" s="260"/>
      <c r="D105" s="36" t="s">
        <v>192</v>
      </c>
      <c r="E105" s="346"/>
      <c r="F105" s="346"/>
      <c r="G105" s="346"/>
      <c r="H105" s="346"/>
      <c r="I105" s="97" t="e">
        <f t="shared" si="29"/>
        <v>#DIV/0!</v>
      </c>
      <c r="J105" s="447" t="e">
        <f t="shared" si="32"/>
        <v>#DIV/0!</v>
      </c>
      <c r="K105" s="109"/>
    </row>
    <row r="106" spans="1:11" ht="14.45" customHeight="1" x14ac:dyDescent="0.25">
      <c r="A106" s="418">
        <v>34</v>
      </c>
      <c r="B106" s="407"/>
      <c r="C106" s="408"/>
      <c r="D106" s="398" t="s">
        <v>75</v>
      </c>
      <c r="E106" s="364">
        <f>SUM(E107)</f>
        <v>0</v>
      </c>
      <c r="F106" s="364">
        <v>597</v>
      </c>
      <c r="G106" s="364">
        <f t="shared" ref="G106:H106" si="36">SUM(G107)</f>
        <v>0</v>
      </c>
      <c r="H106" s="364">
        <f t="shared" si="36"/>
        <v>465.19</v>
      </c>
      <c r="I106" s="396" t="e">
        <f t="shared" si="29"/>
        <v>#DIV/0!</v>
      </c>
      <c r="J106" s="445">
        <f t="shared" si="32"/>
        <v>77.921273031825805</v>
      </c>
    </row>
    <row r="107" spans="1:11" ht="26.45" customHeight="1" x14ac:dyDescent="0.25">
      <c r="A107" s="261">
        <v>343</v>
      </c>
      <c r="B107" s="237"/>
      <c r="C107" s="238"/>
      <c r="D107" s="428" t="s">
        <v>216</v>
      </c>
      <c r="E107" s="340">
        <f>SUM(E108+E109)</f>
        <v>0</v>
      </c>
      <c r="F107" s="340">
        <v>597</v>
      </c>
      <c r="G107" s="340">
        <f t="shared" ref="G107" si="37">SUM(G108+G109)</f>
        <v>0</v>
      </c>
      <c r="H107" s="340">
        <v>465.19</v>
      </c>
      <c r="I107" s="327" t="e">
        <f t="shared" si="29"/>
        <v>#DIV/0!</v>
      </c>
      <c r="J107" s="446">
        <f t="shared" si="32"/>
        <v>77.921273031825805</v>
      </c>
    </row>
    <row r="108" spans="1:11" ht="30.6" customHeight="1" x14ac:dyDescent="0.25">
      <c r="A108" s="262">
        <v>3431</v>
      </c>
      <c r="B108" s="263"/>
      <c r="C108" s="264"/>
      <c r="D108" s="228" t="s">
        <v>199</v>
      </c>
      <c r="E108" s="341"/>
      <c r="F108" s="341"/>
      <c r="G108" s="341"/>
      <c r="H108" s="341"/>
      <c r="I108" s="97" t="e">
        <f t="shared" si="29"/>
        <v>#DIV/0!</v>
      </c>
      <c r="J108" s="447" t="e">
        <f t="shared" si="32"/>
        <v>#DIV/0!</v>
      </c>
    </row>
    <row r="109" spans="1:11" ht="31.9" customHeight="1" x14ac:dyDescent="0.25">
      <c r="A109" s="262">
        <v>3433</v>
      </c>
      <c r="B109" s="263"/>
      <c r="C109" s="264"/>
      <c r="D109" s="228" t="s">
        <v>201</v>
      </c>
      <c r="E109" s="341"/>
      <c r="F109" s="341"/>
      <c r="G109" s="341"/>
      <c r="H109" s="341"/>
      <c r="I109" s="97" t="e">
        <f t="shared" si="29"/>
        <v>#DIV/0!</v>
      </c>
      <c r="J109" s="447" t="e">
        <f t="shared" si="32"/>
        <v>#DIV/0!</v>
      </c>
    </row>
    <row r="110" spans="1:11" s="134" customFormat="1" ht="31.9" customHeight="1" x14ac:dyDescent="0.25">
      <c r="A110" s="603" t="s">
        <v>77</v>
      </c>
      <c r="B110" s="603"/>
      <c r="C110" s="603"/>
      <c r="D110" s="331" t="s">
        <v>97</v>
      </c>
      <c r="E110" s="338">
        <f>SUM(E118+E138)</f>
        <v>0</v>
      </c>
      <c r="F110" s="338">
        <v>588076</v>
      </c>
      <c r="G110" s="338">
        <f>SUM(G118+G138)</f>
        <v>0</v>
      </c>
      <c r="H110" s="338">
        <v>597364.79</v>
      </c>
      <c r="I110" s="326" t="e">
        <f t="shared" si="29"/>
        <v>#DIV/0!</v>
      </c>
      <c r="J110" s="443">
        <f t="shared" si="32"/>
        <v>101.57952203456698</v>
      </c>
    </row>
    <row r="111" spans="1:11" ht="18.600000000000001" customHeight="1" x14ac:dyDescent="0.25">
      <c r="A111" s="611">
        <v>3</v>
      </c>
      <c r="B111" s="611"/>
      <c r="C111" s="611"/>
      <c r="D111" s="373" t="s">
        <v>7</v>
      </c>
      <c r="E111" s="374"/>
      <c r="F111" s="374"/>
      <c r="G111" s="374">
        <f>SUM(G112+G121+G135)</f>
        <v>0</v>
      </c>
      <c r="H111" s="374"/>
      <c r="I111" s="375" t="e">
        <f t="shared" si="29"/>
        <v>#DIV/0!</v>
      </c>
      <c r="J111" s="448" t="e">
        <f t="shared" si="32"/>
        <v>#DIV/0!</v>
      </c>
    </row>
    <row r="112" spans="1:11" s="134" customFormat="1" ht="18.600000000000001" customHeight="1" x14ac:dyDescent="0.25">
      <c r="A112" s="595">
        <v>31</v>
      </c>
      <c r="B112" s="596"/>
      <c r="C112" s="597"/>
      <c r="D112" s="398" t="s">
        <v>8</v>
      </c>
      <c r="E112" s="364"/>
      <c r="F112" s="364"/>
      <c r="G112" s="364">
        <f>SUM(G113+G122+G126+G129+G136)</f>
        <v>0</v>
      </c>
      <c r="H112" s="364"/>
      <c r="I112" s="396" t="e">
        <f t="shared" si="29"/>
        <v>#DIV/0!</v>
      </c>
      <c r="J112" s="445" t="e">
        <f t="shared" si="32"/>
        <v>#DIV/0!</v>
      </c>
    </row>
    <row r="113" spans="1:10" s="134" customFormat="1" ht="18.600000000000001" customHeight="1" x14ac:dyDescent="0.25">
      <c r="A113" s="462">
        <v>311</v>
      </c>
      <c r="B113" s="234"/>
      <c r="C113" s="227"/>
      <c r="D113" s="227" t="s">
        <v>221</v>
      </c>
      <c r="E113" s="340"/>
      <c r="F113" s="341">
        <v>466438</v>
      </c>
      <c r="G113" s="341">
        <f t="shared" ref="G113" si="38">SUM(G114:G116)</f>
        <v>0</v>
      </c>
      <c r="H113" s="341">
        <v>464943.15</v>
      </c>
      <c r="I113" s="327" t="e">
        <f t="shared" si="29"/>
        <v>#DIV/0!</v>
      </c>
      <c r="J113" s="446">
        <f t="shared" si="32"/>
        <v>99.679517963802269</v>
      </c>
    </row>
    <row r="114" spans="1:10" s="134" customFormat="1" ht="18.600000000000001" customHeight="1" x14ac:dyDescent="0.25">
      <c r="A114" s="235">
        <v>3111</v>
      </c>
      <c r="B114" s="114"/>
      <c r="C114" s="228"/>
      <c r="D114" s="228" t="s">
        <v>165</v>
      </c>
      <c r="E114" s="341"/>
      <c r="F114" s="341"/>
      <c r="G114" s="341"/>
      <c r="H114" s="341"/>
      <c r="I114" s="97" t="e">
        <f t="shared" si="29"/>
        <v>#DIV/0!</v>
      </c>
      <c r="J114" s="447" t="e">
        <f t="shared" si="32"/>
        <v>#DIV/0!</v>
      </c>
    </row>
    <row r="115" spans="1:10" s="134" customFormat="1" ht="18.600000000000001" customHeight="1" x14ac:dyDescent="0.25">
      <c r="A115" s="235">
        <v>3112</v>
      </c>
      <c r="B115" s="114"/>
      <c r="C115" s="228"/>
      <c r="D115" s="228" t="s">
        <v>166</v>
      </c>
      <c r="E115" s="341"/>
      <c r="F115" s="341"/>
      <c r="G115" s="341"/>
      <c r="H115" s="341"/>
      <c r="I115" s="97" t="e">
        <f t="shared" si="29"/>
        <v>#DIV/0!</v>
      </c>
      <c r="J115" s="447" t="e">
        <f t="shared" si="32"/>
        <v>#DIV/0!</v>
      </c>
    </row>
    <row r="116" spans="1:10" s="134" customFormat="1" ht="18.600000000000001" customHeight="1" x14ac:dyDescent="0.25">
      <c r="A116" s="235">
        <v>3113</v>
      </c>
      <c r="B116" s="114"/>
      <c r="C116" s="228"/>
      <c r="D116" s="228" t="s">
        <v>219</v>
      </c>
      <c r="E116" s="341"/>
      <c r="F116" s="341"/>
      <c r="G116" s="341"/>
      <c r="H116" s="341"/>
      <c r="I116" s="97" t="e">
        <f t="shared" si="29"/>
        <v>#DIV/0!</v>
      </c>
      <c r="J116" s="447" t="e">
        <f t="shared" si="32"/>
        <v>#DIV/0!</v>
      </c>
    </row>
    <row r="117" spans="1:10" s="134" customFormat="1" ht="18.600000000000001" customHeight="1" x14ac:dyDescent="0.25">
      <c r="A117" s="463">
        <v>312</v>
      </c>
      <c r="B117" s="362"/>
      <c r="C117" s="363"/>
      <c r="D117" s="363" t="s">
        <v>167</v>
      </c>
      <c r="E117" s="341">
        <f>SUM(E118)</f>
        <v>0</v>
      </c>
      <c r="F117" s="341">
        <v>21382</v>
      </c>
      <c r="G117" s="341">
        <f t="shared" ref="G117" si="39">SUM(G118)</f>
        <v>0</v>
      </c>
      <c r="H117" s="341">
        <v>30077.68</v>
      </c>
      <c r="I117" s="97" t="e">
        <f t="shared" si="29"/>
        <v>#DIV/0!</v>
      </c>
      <c r="J117" s="447">
        <f t="shared" si="32"/>
        <v>140.66822561032643</v>
      </c>
    </row>
    <row r="118" spans="1:10" s="134" customFormat="1" ht="18.600000000000001" customHeight="1" x14ac:dyDescent="0.25">
      <c r="A118" s="361">
        <v>3121</v>
      </c>
      <c r="B118" s="362"/>
      <c r="C118" s="363"/>
      <c r="D118" s="363" t="s">
        <v>167</v>
      </c>
      <c r="E118" s="341"/>
      <c r="F118" s="341"/>
      <c r="G118" s="341"/>
      <c r="H118" s="341"/>
      <c r="I118" s="97" t="e">
        <f t="shared" si="29"/>
        <v>#DIV/0!</v>
      </c>
      <c r="J118" s="447" t="e">
        <f t="shared" si="32"/>
        <v>#DIV/0!</v>
      </c>
    </row>
    <row r="119" spans="1:10" s="134" customFormat="1" ht="18.600000000000001" customHeight="1" x14ac:dyDescent="0.25">
      <c r="A119" s="463">
        <v>313</v>
      </c>
      <c r="B119" s="362"/>
      <c r="C119" s="363"/>
      <c r="D119" s="363" t="s">
        <v>168</v>
      </c>
      <c r="E119" s="341">
        <f>SUM(E120)</f>
        <v>0</v>
      </c>
      <c r="F119" s="341">
        <v>76963</v>
      </c>
      <c r="G119" s="341">
        <f t="shared" ref="G119" si="40">SUM(G120)</f>
        <v>0</v>
      </c>
      <c r="H119" s="341">
        <v>76716.61</v>
      </c>
      <c r="I119" s="97" t="e">
        <f t="shared" si="29"/>
        <v>#DIV/0!</v>
      </c>
      <c r="J119" s="447">
        <f t="shared" si="32"/>
        <v>99.679859153099542</v>
      </c>
    </row>
    <row r="120" spans="1:10" s="134" customFormat="1" ht="29.45" customHeight="1" x14ac:dyDescent="0.25">
      <c r="A120" s="235">
        <v>3132</v>
      </c>
      <c r="B120" s="114"/>
      <c r="C120" s="228"/>
      <c r="D120" s="228" t="s">
        <v>222</v>
      </c>
      <c r="E120" s="341"/>
      <c r="F120" s="341"/>
      <c r="G120" s="341"/>
      <c r="H120" s="341"/>
      <c r="I120" s="97" t="e">
        <f t="shared" si="29"/>
        <v>#DIV/0!</v>
      </c>
      <c r="J120" s="447" t="e">
        <f t="shared" si="32"/>
        <v>#DIV/0!</v>
      </c>
    </row>
    <row r="121" spans="1:10" s="134" customFormat="1" ht="18.600000000000001" customHeight="1" x14ac:dyDescent="0.25">
      <c r="A121" s="595">
        <v>32</v>
      </c>
      <c r="B121" s="596"/>
      <c r="C121" s="597"/>
      <c r="D121" s="398" t="s">
        <v>16</v>
      </c>
      <c r="E121" s="364">
        <f>SUM(E122+E126+E129+E131+E136)</f>
        <v>0</v>
      </c>
      <c r="F121" s="364">
        <v>0</v>
      </c>
      <c r="G121" s="364">
        <f>SUM(G122+G126+G129+G131+G136)</f>
        <v>0</v>
      </c>
      <c r="H121" s="364">
        <v>0</v>
      </c>
      <c r="I121" s="396" t="e">
        <f t="shared" si="29"/>
        <v>#DIV/0!</v>
      </c>
      <c r="J121" s="445" t="e">
        <f t="shared" si="32"/>
        <v>#DIV/0!</v>
      </c>
    </row>
    <row r="122" spans="1:10" ht="21.6" customHeight="1" x14ac:dyDescent="0.25">
      <c r="A122" s="462">
        <v>321</v>
      </c>
      <c r="B122" s="234"/>
      <c r="C122" s="227"/>
      <c r="D122" s="227" t="s">
        <v>171</v>
      </c>
      <c r="E122" s="340">
        <f>SUM(E123:E125)</f>
        <v>0</v>
      </c>
      <c r="F122" s="340">
        <v>22073</v>
      </c>
      <c r="G122" s="340">
        <f t="shared" ref="G122" si="41">SUM(G123:G125)</f>
        <v>0</v>
      </c>
      <c r="H122" s="340">
        <v>24117.38</v>
      </c>
      <c r="I122" s="327" t="e">
        <f t="shared" si="29"/>
        <v>#DIV/0!</v>
      </c>
      <c r="J122" s="446">
        <f t="shared" si="32"/>
        <v>109.26190368323292</v>
      </c>
    </row>
    <row r="123" spans="1:10" s="134" customFormat="1" ht="21" customHeight="1" x14ac:dyDescent="0.25">
      <c r="A123" s="235">
        <v>3211</v>
      </c>
      <c r="B123" s="114"/>
      <c r="C123" s="228"/>
      <c r="D123" s="228" t="s">
        <v>172</v>
      </c>
      <c r="E123" s="341"/>
      <c r="F123" s="341"/>
      <c r="G123" s="341"/>
      <c r="H123" s="341"/>
      <c r="I123" s="97" t="e">
        <f t="shared" si="29"/>
        <v>#DIV/0!</v>
      </c>
      <c r="J123" s="447" t="e">
        <f t="shared" si="32"/>
        <v>#DIV/0!</v>
      </c>
    </row>
    <row r="124" spans="1:10" ht="24.6" customHeight="1" x14ac:dyDescent="0.25">
      <c r="A124" s="235">
        <v>3212</v>
      </c>
      <c r="B124" s="114"/>
      <c r="C124" s="228"/>
      <c r="D124" s="228" t="s">
        <v>223</v>
      </c>
      <c r="E124" s="341"/>
      <c r="F124" s="341"/>
      <c r="G124" s="341"/>
      <c r="H124" s="341"/>
      <c r="I124" s="97" t="e">
        <f t="shared" si="29"/>
        <v>#DIV/0!</v>
      </c>
      <c r="J124" s="447" t="e">
        <f t="shared" si="32"/>
        <v>#DIV/0!</v>
      </c>
    </row>
    <row r="125" spans="1:10" ht="21" customHeight="1" x14ac:dyDescent="0.25">
      <c r="A125" s="235">
        <v>3213</v>
      </c>
      <c r="B125" s="231"/>
      <c r="C125" s="232"/>
      <c r="D125" s="155" t="s">
        <v>236</v>
      </c>
      <c r="E125" s="341"/>
      <c r="F125" s="341"/>
      <c r="G125" s="341"/>
      <c r="H125" s="341"/>
      <c r="I125" s="97" t="e">
        <f t="shared" si="29"/>
        <v>#DIV/0!</v>
      </c>
      <c r="J125" s="447" t="e">
        <f t="shared" si="32"/>
        <v>#DIV/0!</v>
      </c>
    </row>
    <row r="126" spans="1:10" ht="19.899999999999999" customHeight="1" x14ac:dyDescent="0.25">
      <c r="A126" s="361">
        <v>322</v>
      </c>
      <c r="B126" s="415"/>
      <c r="C126" s="416"/>
      <c r="D126" s="417" t="s">
        <v>175</v>
      </c>
      <c r="E126" s="356">
        <f>SUM(E127+E128)</f>
        <v>0</v>
      </c>
      <c r="F126" s="356"/>
      <c r="G126" s="356">
        <f t="shared" ref="G126" si="42">SUM(G127+G128)</f>
        <v>0</v>
      </c>
      <c r="H126" s="356"/>
      <c r="I126" s="97" t="e">
        <f t="shared" si="29"/>
        <v>#DIV/0!</v>
      </c>
      <c r="J126" s="447" t="e">
        <f t="shared" si="32"/>
        <v>#DIV/0!</v>
      </c>
    </row>
    <row r="127" spans="1:10" ht="26.45" customHeight="1" x14ac:dyDescent="0.25">
      <c r="A127" s="361">
        <v>3221</v>
      </c>
      <c r="B127" s="335"/>
      <c r="C127" s="336"/>
      <c r="D127" s="155" t="s">
        <v>228</v>
      </c>
      <c r="E127" s="341"/>
      <c r="F127" s="341"/>
      <c r="G127" s="341"/>
      <c r="H127" s="341"/>
      <c r="I127" s="97" t="e">
        <f t="shared" si="29"/>
        <v>#DIV/0!</v>
      </c>
      <c r="J127" s="447" t="e">
        <f t="shared" si="32"/>
        <v>#DIV/0!</v>
      </c>
    </row>
    <row r="128" spans="1:10" s="134" customFormat="1" ht="19.149999999999999" customHeight="1" x14ac:dyDescent="0.25">
      <c r="A128" s="361">
        <v>3222</v>
      </c>
      <c r="B128" s="335"/>
      <c r="C128" s="336"/>
      <c r="D128" s="155" t="s">
        <v>177</v>
      </c>
      <c r="E128" s="341"/>
      <c r="F128" s="341"/>
      <c r="G128" s="341"/>
      <c r="H128" s="341"/>
      <c r="I128" s="97" t="e">
        <f t="shared" si="29"/>
        <v>#DIV/0!</v>
      </c>
      <c r="J128" s="447" t="e">
        <f t="shared" si="32"/>
        <v>#DIV/0!</v>
      </c>
    </row>
    <row r="129" spans="1:10" s="134" customFormat="1" ht="19.149999999999999" customHeight="1" x14ac:dyDescent="0.25">
      <c r="A129" s="463">
        <v>323</v>
      </c>
      <c r="B129" s="335"/>
      <c r="C129" s="336"/>
      <c r="D129" s="155" t="s">
        <v>182</v>
      </c>
      <c r="E129" s="341">
        <f>SUM(E130)</f>
        <v>0</v>
      </c>
      <c r="F129" s="341">
        <v>1100</v>
      </c>
      <c r="G129" s="341">
        <f t="shared" ref="G129" si="43">SUM(G130)</f>
        <v>0</v>
      </c>
      <c r="H129" s="341">
        <v>1389.6</v>
      </c>
      <c r="I129" s="97" t="e">
        <f t="shared" si="29"/>
        <v>#DIV/0!</v>
      </c>
      <c r="J129" s="447">
        <f t="shared" si="32"/>
        <v>126.32727272727271</v>
      </c>
    </row>
    <row r="130" spans="1:10" s="134" customFormat="1" ht="20.45" customHeight="1" x14ac:dyDescent="0.25">
      <c r="A130" s="235">
        <v>3239</v>
      </c>
      <c r="B130" s="231"/>
      <c r="C130" s="232"/>
      <c r="D130" s="155" t="s">
        <v>191</v>
      </c>
      <c r="E130" s="341"/>
      <c r="F130" s="341"/>
      <c r="G130" s="341"/>
      <c r="H130" s="341"/>
      <c r="I130" s="97" t="e">
        <f t="shared" si="29"/>
        <v>#DIV/0!</v>
      </c>
      <c r="J130" s="447" t="e">
        <f t="shared" si="32"/>
        <v>#DIV/0!</v>
      </c>
    </row>
    <row r="131" spans="1:10" s="134" customFormat="1" ht="26.45" customHeight="1" x14ac:dyDescent="0.25">
      <c r="A131" s="361">
        <v>324</v>
      </c>
      <c r="B131" s="335"/>
      <c r="C131" s="336"/>
      <c r="D131" s="155" t="s">
        <v>237</v>
      </c>
      <c r="E131" s="341">
        <f>SUM(E132)</f>
        <v>0</v>
      </c>
      <c r="F131" s="341">
        <f t="shared" ref="F131:H131" si="44">SUM(F132)</f>
        <v>0</v>
      </c>
      <c r="G131" s="341">
        <f t="shared" si="44"/>
        <v>0</v>
      </c>
      <c r="H131" s="341">
        <f t="shared" si="44"/>
        <v>0</v>
      </c>
      <c r="I131" s="97" t="e">
        <f t="shared" si="29"/>
        <v>#DIV/0!</v>
      </c>
      <c r="J131" s="447" t="e">
        <f t="shared" si="32"/>
        <v>#DIV/0!</v>
      </c>
    </row>
    <row r="132" spans="1:10" s="134" customFormat="1" ht="26.45" customHeight="1" x14ac:dyDescent="0.25">
      <c r="A132" s="235">
        <v>3241</v>
      </c>
      <c r="B132" s="231"/>
      <c r="C132" s="232"/>
      <c r="D132" s="155" t="s">
        <v>237</v>
      </c>
      <c r="E132" s="341"/>
      <c r="F132" s="341"/>
      <c r="G132" s="341"/>
      <c r="H132" s="341"/>
      <c r="I132" s="97" t="e">
        <f t="shared" si="29"/>
        <v>#DIV/0!</v>
      </c>
      <c r="J132" s="447" t="e">
        <f t="shared" si="32"/>
        <v>#DIV/0!</v>
      </c>
    </row>
    <row r="133" spans="1:10" s="134" customFormat="1" ht="26.45" customHeight="1" x14ac:dyDescent="0.25">
      <c r="A133" s="464">
        <v>329</v>
      </c>
      <c r="B133" s="240"/>
      <c r="C133" s="241"/>
      <c r="D133" s="155" t="s">
        <v>192</v>
      </c>
      <c r="E133" s="341"/>
      <c r="F133" s="341">
        <v>62</v>
      </c>
      <c r="G133" s="341"/>
      <c r="H133" s="341">
        <v>62.22</v>
      </c>
      <c r="I133" s="97"/>
      <c r="J133" s="447">
        <f t="shared" si="32"/>
        <v>100.35483870967741</v>
      </c>
    </row>
    <row r="134" spans="1:10" s="134" customFormat="1" ht="26.45" customHeight="1" x14ac:dyDescent="0.25">
      <c r="A134" s="464">
        <v>343</v>
      </c>
      <c r="B134" s="240"/>
      <c r="C134" s="241"/>
      <c r="D134" s="155" t="s">
        <v>216</v>
      </c>
      <c r="E134" s="341"/>
      <c r="F134" s="341">
        <v>58</v>
      </c>
      <c r="G134" s="341"/>
      <c r="H134" s="341">
        <v>58.15</v>
      </c>
      <c r="I134" s="97"/>
      <c r="J134" s="447"/>
    </row>
    <row r="135" spans="1:10" s="134" customFormat="1" ht="39" customHeight="1" x14ac:dyDescent="0.25">
      <c r="A135" s="414">
        <v>37</v>
      </c>
      <c r="B135" s="412"/>
      <c r="C135" s="413"/>
      <c r="D135" s="411" t="s">
        <v>48</v>
      </c>
      <c r="E135" s="364">
        <f>SUM(E136)</f>
        <v>0</v>
      </c>
      <c r="F135" s="364">
        <f t="shared" ref="F135:G136" si="45">SUM(F136)</f>
        <v>0</v>
      </c>
      <c r="G135" s="364">
        <f t="shared" si="45"/>
        <v>0</v>
      </c>
      <c r="H135" s="364">
        <f>H136+H137</f>
        <v>0</v>
      </c>
      <c r="I135" s="396" t="e">
        <f t="shared" si="29"/>
        <v>#DIV/0!</v>
      </c>
      <c r="J135" s="445" t="e">
        <f t="shared" si="32"/>
        <v>#DIV/0!</v>
      </c>
    </row>
    <row r="136" spans="1:10" ht="25.5" x14ac:dyDescent="0.25">
      <c r="A136" s="361">
        <v>372</v>
      </c>
      <c r="B136" s="335"/>
      <c r="C136" s="336"/>
      <c r="D136" s="363" t="s">
        <v>238</v>
      </c>
      <c r="E136" s="341">
        <f>SUM(E137)</f>
        <v>0</v>
      </c>
      <c r="F136" s="341"/>
      <c r="G136" s="341">
        <f t="shared" si="45"/>
        <v>0</v>
      </c>
      <c r="H136" s="341">
        <v>0</v>
      </c>
      <c r="I136" s="97" t="e">
        <f t="shared" si="29"/>
        <v>#DIV/0!</v>
      </c>
      <c r="J136" s="447" t="e">
        <f t="shared" si="32"/>
        <v>#DIV/0!</v>
      </c>
    </row>
    <row r="137" spans="1:10" s="134" customFormat="1" ht="25.5" x14ac:dyDescent="0.25">
      <c r="A137" s="273">
        <v>3722</v>
      </c>
      <c r="B137" s="263"/>
      <c r="C137" s="264"/>
      <c r="D137" s="228" t="s">
        <v>217</v>
      </c>
      <c r="E137" s="341"/>
      <c r="F137" s="341"/>
      <c r="G137" s="341"/>
      <c r="H137" s="341"/>
      <c r="I137" s="97" t="e">
        <f t="shared" si="29"/>
        <v>#DIV/0!</v>
      </c>
      <c r="J137" s="447" t="e">
        <f t="shared" si="32"/>
        <v>#DIV/0!</v>
      </c>
    </row>
    <row r="138" spans="1:10" s="134" customFormat="1" ht="25.5" x14ac:dyDescent="0.25">
      <c r="A138" s="555">
        <v>4</v>
      </c>
      <c r="B138" s="556"/>
      <c r="C138" s="557"/>
      <c r="D138" s="376" t="s">
        <v>9</v>
      </c>
      <c r="E138" s="374">
        <f>SUM(E139+E142)</f>
        <v>0</v>
      </c>
      <c r="F138" s="374"/>
      <c r="G138" s="374">
        <f t="shared" ref="G138" si="46">SUM(G139+G142)</f>
        <v>0</v>
      </c>
      <c r="H138" s="374"/>
      <c r="I138" s="375" t="e">
        <f t="shared" si="29"/>
        <v>#DIV/0!</v>
      </c>
      <c r="J138" s="448" t="e">
        <f t="shared" si="32"/>
        <v>#DIV/0!</v>
      </c>
    </row>
    <row r="139" spans="1:10" s="134" customFormat="1" ht="25.5" x14ac:dyDescent="0.25">
      <c r="A139" s="558">
        <v>42</v>
      </c>
      <c r="B139" s="559"/>
      <c r="C139" s="560"/>
      <c r="D139" s="404" t="s">
        <v>23</v>
      </c>
      <c r="E139" s="364">
        <f>SUM(E140+E142)</f>
        <v>0</v>
      </c>
      <c r="F139" s="364"/>
      <c r="G139" s="364">
        <f t="shared" ref="G139" si="47">SUM(G140+G142)</f>
        <v>0</v>
      </c>
      <c r="H139" s="364"/>
      <c r="I139" s="396" t="e">
        <f t="shared" si="29"/>
        <v>#DIV/0!</v>
      </c>
      <c r="J139" s="445" t="e">
        <f t="shared" si="32"/>
        <v>#DIV/0!</v>
      </c>
    </row>
    <row r="140" spans="1:10" s="134" customFormat="1" x14ac:dyDescent="0.25">
      <c r="A140" s="261">
        <v>422</v>
      </c>
      <c r="B140" s="237"/>
      <c r="C140" s="238"/>
      <c r="D140" s="73" t="s">
        <v>239</v>
      </c>
      <c r="E140" s="340">
        <f>SUM(E141)</f>
        <v>0</v>
      </c>
      <c r="F140" s="341"/>
      <c r="G140" s="341">
        <f t="shared" ref="G140" si="48">SUM(G141)</f>
        <v>0</v>
      </c>
      <c r="H140" s="341"/>
      <c r="I140" s="327" t="e">
        <f t="shared" si="29"/>
        <v>#DIV/0!</v>
      </c>
      <c r="J140" s="446" t="e">
        <f t="shared" si="32"/>
        <v>#DIV/0!</v>
      </c>
    </row>
    <row r="141" spans="1:10" s="134" customFormat="1" x14ac:dyDescent="0.25">
      <c r="A141" s="262">
        <v>4221</v>
      </c>
      <c r="B141" s="263"/>
      <c r="C141" s="264"/>
      <c r="D141" s="25" t="s">
        <v>230</v>
      </c>
      <c r="E141" s="341"/>
      <c r="F141" s="341"/>
      <c r="G141" s="341"/>
      <c r="H141" s="341"/>
      <c r="I141" s="97" t="e">
        <f t="shared" si="29"/>
        <v>#DIV/0!</v>
      </c>
      <c r="J141" s="447" t="e">
        <f t="shared" si="32"/>
        <v>#DIV/0!</v>
      </c>
    </row>
    <row r="142" spans="1:10" s="134" customFormat="1" ht="25.5" x14ac:dyDescent="0.25">
      <c r="A142" s="261">
        <v>424</v>
      </c>
      <c r="B142" s="237"/>
      <c r="C142" s="238"/>
      <c r="D142" s="73" t="s">
        <v>210</v>
      </c>
      <c r="E142" s="340">
        <f>SUM(E143)</f>
        <v>0</v>
      </c>
      <c r="F142" s="341"/>
      <c r="G142" s="341">
        <f t="shared" ref="G142" si="49">SUM(G143)</f>
        <v>0</v>
      </c>
      <c r="H142" s="341"/>
      <c r="I142" s="327" t="e">
        <f t="shared" ref="I142:I229" si="50">SUM(H142/E142*100)</f>
        <v>#DIV/0!</v>
      </c>
      <c r="J142" s="446" t="e">
        <f t="shared" si="32"/>
        <v>#DIV/0!</v>
      </c>
    </row>
    <row r="143" spans="1:10" s="134" customFormat="1" x14ac:dyDescent="0.25">
      <c r="A143" s="262">
        <v>4241</v>
      </c>
      <c r="B143" s="263"/>
      <c r="C143" s="264"/>
      <c r="D143" s="25" t="s">
        <v>211</v>
      </c>
      <c r="E143" s="341"/>
      <c r="F143" s="341"/>
      <c r="G143" s="341"/>
      <c r="H143" s="341"/>
      <c r="I143" s="97" t="e">
        <f t="shared" si="50"/>
        <v>#DIV/0!</v>
      </c>
      <c r="J143" s="447" t="e">
        <f t="shared" ref="J143:J208" si="51">H143/F143*100</f>
        <v>#DIV/0!</v>
      </c>
    </row>
    <row r="144" spans="1:10" s="104" customFormat="1" ht="25.5" x14ac:dyDescent="0.25">
      <c r="A144" s="604">
        <v>451</v>
      </c>
      <c r="B144" s="605"/>
      <c r="C144" s="606"/>
      <c r="D144" s="73" t="s">
        <v>242</v>
      </c>
      <c r="E144" s="340"/>
      <c r="F144" s="341"/>
      <c r="G144" s="340"/>
      <c r="H144" s="341"/>
      <c r="I144" s="327"/>
      <c r="J144" s="446" t="e">
        <f t="shared" si="51"/>
        <v>#DIV/0!</v>
      </c>
    </row>
    <row r="145" spans="1:10" s="134" customFormat="1" ht="25.5" x14ac:dyDescent="0.25">
      <c r="A145" s="594" t="s">
        <v>240</v>
      </c>
      <c r="B145" s="594"/>
      <c r="C145" s="594"/>
      <c r="D145" s="331" t="s">
        <v>241</v>
      </c>
      <c r="E145" s="338"/>
      <c r="F145" s="338">
        <v>1195</v>
      </c>
      <c r="G145" s="338">
        <f>SUM(G146+G159)</f>
        <v>0</v>
      </c>
      <c r="H145" s="338">
        <v>1194.51</v>
      </c>
      <c r="I145" s="326" t="e">
        <f t="shared" si="50"/>
        <v>#DIV/0!</v>
      </c>
      <c r="J145" s="443">
        <f t="shared" si="51"/>
        <v>99.95899581589957</v>
      </c>
    </row>
    <row r="146" spans="1:10" s="134" customFormat="1" x14ac:dyDescent="0.25">
      <c r="A146" s="377">
        <v>3</v>
      </c>
      <c r="B146" s="378"/>
      <c r="C146" s="379"/>
      <c r="D146" s="379" t="s">
        <v>7</v>
      </c>
      <c r="E146" s="374"/>
      <c r="F146" s="374">
        <f t="shared" ref="F146:H146" si="52">SUM(F147)</f>
        <v>1195</v>
      </c>
      <c r="G146" s="374">
        <f t="shared" si="52"/>
        <v>0</v>
      </c>
      <c r="H146" s="374">
        <f t="shared" si="52"/>
        <v>1194.51</v>
      </c>
      <c r="I146" s="375" t="e">
        <f t="shared" si="50"/>
        <v>#DIV/0!</v>
      </c>
      <c r="J146" s="448">
        <f t="shared" si="51"/>
        <v>99.95899581589957</v>
      </c>
    </row>
    <row r="147" spans="1:10" s="134" customFormat="1" x14ac:dyDescent="0.25">
      <c r="A147" s="595">
        <v>32</v>
      </c>
      <c r="B147" s="596"/>
      <c r="C147" s="597"/>
      <c r="D147" s="398" t="s">
        <v>16</v>
      </c>
      <c r="E147" s="364"/>
      <c r="F147" s="364">
        <f t="shared" ref="F147:H147" si="53">SUM(F148+F152+F155)</f>
        <v>1195</v>
      </c>
      <c r="G147" s="364">
        <f t="shared" si="53"/>
        <v>0</v>
      </c>
      <c r="H147" s="364">
        <f t="shared" si="53"/>
        <v>1194.51</v>
      </c>
      <c r="I147" s="396" t="e">
        <f t="shared" si="50"/>
        <v>#DIV/0!</v>
      </c>
      <c r="J147" s="445">
        <f t="shared" si="51"/>
        <v>99.95899581589957</v>
      </c>
    </row>
    <row r="148" spans="1:10" s="134" customFormat="1" x14ac:dyDescent="0.25">
      <c r="A148" s="233">
        <v>321</v>
      </c>
      <c r="B148" s="234"/>
      <c r="C148" s="227"/>
      <c r="D148" s="227" t="s">
        <v>171</v>
      </c>
      <c r="E148" s="340">
        <f>SUM(E149:E151)</f>
        <v>0</v>
      </c>
      <c r="F148" s="341">
        <f t="shared" ref="F148:H148" si="54">SUM(F149:F151)</f>
        <v>0</v>
      </c>
      <c r="G148" s="341">
        <f t="shared" si="54"/>
        <v>0</v>
      </c>
      <c r="H148" s="341">
        <f t="shared" si="54"/>
        <v>0</v>
      </c>
      <c r="I148" s="327" t="e">
        <f t="shared" si="50"/>
        <v>#DIV/0!</v>
      </c>
      <c r="J148" s="446" t="e">
        <f t="shared" si="51"/>
        <v>#DIV/0!</v>
      </c>
    </row>
    <row r="149" spans="1:10" s="134" customFormat="1" x14ac:dyDescent="0.25">
      <c r="A149" s="235">
        <v>3211</v>
      </c>
      <c r="B149" s="114"/>
      <c r="C149" s="228"/>
      <c r="D149" s="228" t="s">
        <v>172</v>
      </c>
      <c r="E149" s="341"/>
      <c r="F149" s="341"/>
      <c r="G149" s="341"/>
      <c r="H149" s="341"/>
      <c r="I149" s="97" t="e">
        <f t="shared" si="50"/>
        <v>#DIV/0!</v>
      </c>
      <c r="J149" s="447" t="e">
        <f t="shared" si="51"/>
        <v>#DIV/0!</v>
      </c>
    </row>
    <row r="150" spans="1:10" ht="25.5" x14ac:dyDescent="0.25">
      <c r="A150" s="235">
        <v>3212</v>
      </c>
      <c r="B150" s="114"/>
      <c r="C150" s="228"/>
      <c r="D150" s="228" t="s">
        <v>223</v>
      </c>
      <c r="E150" s="341"/>
      <c r="F150" s="341"/>
      <c r="G150" s="341"/>
      <c r="H150" s="341"/>
      <c r="I150" s="97" t="e">
        <f t="shared" si="50"/>
        <v>#DIV/0!</v>
      </c>
      <c r="J150" s="447" t="e">
        <f t="shared" si="51"/>
        <v>#DIV/0!</v>
      </c>
    </row>
    <row r="151" spans="1:10" x14ac:dyDescent="0.25">
      <c r="A151" s="235">
        <v>3213</v>
      </c>
      <c r="B151" s="231"/>
      <c r="C151" s="232"/>
      <c r="D151" s="155" t="s">
        <v>236</v>
      </c>
      <c r="E151" s="341"/>
      <c r="F151" s="341"/>
      <c r="G151" s="341"/>
      <c r="H151" s="341"/>
      <c r="I151" s="97" t="e">
        <f t="shared" si="50"/>
        <v>#DIV/0!</v>
      </c>
      <c r="J151" s="447" t="e">
        <f t="shared" si="51"/>
        <v>#DIV/0!</v>
      </c>
    </row>
    <row r="152" spans="1:10" x14ac:dyDescent="0.25">
      <c r="A152" s="233">
        <v>322</v>
      </c>
      <c r="B152" s="270"/>
      <c r="C152" s="271"/>
      <c r="D152" s="272" t="s">
        <v>175</v>
      </c>
      <c r="E152" s="347">
        <f>SUM(E153+E154)</f>
        <v>0</v>
      </c>
      <c r="F152" s="356">
        <f t="shared" ref="F152:H152" si="55">SUM(F153+F154)</f>
        <v>0</v>
      </c>
      <c r="G152" s="356">
        <f t="shared" si="55"/>
        <v>0</v>
      </c>
      <c r="H152" s="356">
        <f t="shared" si="55"/>
        <v>0</v>
      </c>
      <c r="I152" s="327" t="e">
        <f t="shared" si="50"/>
        <v>#DIV/0!</v>
      </c>
      <c r="J152" s="446" t="e">
        <f t="shared" si="51"/>
        <v>#DIV/0!</v>
      </c>
    </row>
    <row r="153" spans="1:10" ht="23.45" customHeight="1" x14ac:dyDescent="0.25">
      <c r="A153" s="235">
        <v>3221</v>
      </c>
      <c r="B153" s="231"/>
      <c r="C153" s="232"/>
      <c r="D153" s="155" t="s">
        <v>228</v>
      </c>
      <c r="E153" s="341"/>
      <c r="F153" s="341"/>
      <c r="G153" s="341"/>
      <c r="H153" s="341"/>
      <c r="I153" s="97" t="e">
        <f t="shared" si="50"/>
        <v>#DIV/0!</v>
      </c>
      <c r="J153" s="447" t="e">
        <f t="shared" si="51"/>
        <v>#DIV/0!</v>
      </c>
    </row>
    <row r="154" spans="1:10" x14ac:dyDescent="0.25">
      <c r="A154" s="235">
        <v>3222</v>
      </c>
      <c r="B154" s="231"/>
      <c r="C154" s="232"/>
      <c r="D154" s="155" t="s">
        <v>177</v>
      </c>
      <c r="E154" s="341"/>
      <c r="F154" s="341"/>
      <c r="G154" s="341"/>
      <c r="H154" s="341"/>
      <c r="I154" s="97" t="e">
        <f t="shared" si="50"/>
        <v>#DIV/0!</v>
      </c>
      <c r="J154" s="447" t="e">
        <f t="shared" si="51"/>
        <v>#DIV/0!</v>
      </c>
    </row>
    <row r="155" spans="1:10" x14ac:dyDescent="0.25">
      <c r="A155" s="233">
        <v>323</v>
      </c>
      <c r="B155" s="266"/>
      <c r="C155" s="267"/>
      <c r="D155" s="225" t="s">
        <v>182</v>
      </c>
      <c r="E155" s="340"/>
      <c r="F155" s="455">
        <v>1195</v>
      </c>
      <c r="G155" s="455"/>
      <c r="H155" s="455">
        <v>1194.51</v>
      </c>
      <c r="I155" s="327" t="e">
        <f t="shared" si="50"/>
        <v>#DIV/0!</v>
      </c>
      <c r="J155" s="446">
        <f t="shared" si="51"/>
        <v>99.95899581589957</v>
      </c>
    </row>
    <row r="156" spans="1:10" ht="16.899999999999999" customHeight="1" x14ac:dyDescent="0.25">
      <c r="A156" s="235">
        <v>3239</v>
      </c>
      <c r="B156" s="231"/>
      <c r="C156" s="232"/>
      <c r="D156" s="155" t="s">
        <v>191</v>
      </c>
      <c r="E156" s="341"/>
      <c r="F156" s="341"/>
      <c r="G156" s="341"/>
      <c r="H156" s="341"/>
      <c r="I156" s="97" t="e">
        <f t="shared" si="50"/>
        <v>#DIV/0!</v>
      </c>
      <c r="J156" s="447" t="e">
        <f t="shared" si="51"/>
        <v>#DIV/0!</v>
      </c>
    </row>
    <row r="157" spans="1:10" s="134" customFormat="1" ht="29.25" customHeight="1" x14ac:dyDescent="0.25">
      <c r="A157" s="463" t="s">
        <v>276</v>
      </c>
      <c r="B157" s="456"/>
      <c r="C157" s="457"/>
      <c r="D157" s="469" t="s">
        <v>283</v>
      </c>
      <c r="E157" s="341"/>
      <c r="F157" s="455">
        <v>0</v>
      </c>
      <c r="G157" s="455"/>
      <c r="H157" s="455">
        <v>4422.6499999999996</v>
      </c>
      <c r="I157" s="97"/>
      <c r="J157" s="447"/>
    </row>
    <row r="158" spans="1:10" s="134" customFormat="1" ht="16.899999999999999" customHeight="1" x14ac:dyDescent="0.25">
      <c r="A158" s="463">
        <v>323</v>
      </c>
      <c r="B158" s="456"/>
      <c r="C158" s="457"/>
      <c r="D158" s="469" t="s">
        <v>182</v>
      </c>
      <c r="E158" s="341"/>
      <c r="F158" s="341">
        <v>0</v>
      </c>
      <c r="G158" s="341"/>
      <c r="H158" s="455">
        <v>4422.6499999999996</v>
      </c>
      <c r="I158" s="97"/>
      <c r="J158" s="447"/>
    </row>
    <row r="159" spans="1:10" s="134" customFormat="1" ht="24.6" customHeight="1" x14ac:dyDescent="0.25">
      <c r="A159" s="555">
        <v>4</v>
      </c>
      <c r="B159" s="556"/>
      <c r="C159" s="557"/>
      <c r="D159" s="376" t="s">
        <v>9</v>
      </c>
      <c r="E159" s="374">
        <f>SUM(E160+E163)</f>
        <v>0</v>
      </c>
      <c r="F159" s="374">
        <f t="shared" ref="F159:H159" si="56">SUM(F160+F163)</f>
        <v>0</v>
      </c>
      <c r="G159" s="374">
        <f t="shared" si="56"/>
        <v>0</v>
      </c>
      <c r="H159" s="374">
        <f t="shared" si="56"/>
        <v>0</v>
      </c>
      <c r="I159" s="375" t="e">
        <f t="shared" si="50"/>
        <v>#DIV/0!</v>
      </c>
      <c r="J159" s="448" t="e">
        <f t="shared" si="51"/>
        <v>#DIV/0!</v>
      </c>
    </row>
    <row r="160" spans="1:10" s="134" customFormat="1" ht="25.9" customHeight="1" x14ac:dyDescent="0.25">
      <c r="A160" s="558">
        <v>42</v>
      </c>
      <c r="B160" s="559"/>
      <c r="C160" s="560"/>
      <c r="D160" s="404" t="s">
        <v>23</v>
      </c>
      <c r="E160" s="364">
        <f>SUM(E161+E163)</f>
        <v>0</v>
      </c>
      <c r="F160" s="364">
        <f t="shared" ref="F160:H160" si="57">SUM(F161+F163)</f>
        <v>0</v>
      </c>
      <c r="G160" s="364">
        <f t="shared" si="57"/>
        <v>0</v>
      </c>
      <c r="H160" s="364">
        <f t="shared" si="57"/>
        <v>0</v>
      </c>
      <c r="I160" s="396" t="e">
        <f t="shared" si="50"/>
        <v>#DIV/0!</v>
      </c>
      <c r="J160" s="445" t="e">
        <f t="shared" si="51"/>
        <v>#DIV/0!</v>
      </c>
    </row>
    <row r="161" spans="1:10" s="134" customFormat="1" ht="16.899999999999999" customHeight="1" x14ac:dyDescent="0.25">
      <c r="A161" s="261">
        <v>422</v>
      </c>
      <c r="B161" s="237"/>
      <c r="C161" s="238"/>
      <c r="D161" s="73" t="s">
        <v>239</v>
      </c>
      <c r="E161" s="340">
        <f>SUM(E162)</f>
        <v>0</v>
      </c>
      <c r="F161" s="341">
        <f t="shared" ref="F161:H161" si="58">SUM(F162)</f>
        <v>0</v>
      </c>
      <c r="G161" s="341">
        <f t="shared" si="58"/>
        <v>0</v>
      </c>
      <c r="H161" s="341">
        <f t="shared" si="58"/>
        <v>0</v>
      </c>
      <c r="I161" s="327" t="e">
        <f t="shared" si="50"/>
        <v>#DIV/0!</v>
      </c>
      <c r="J161" s="446" t="e">
        <f t="shared" si="51"/>
        <v>#DIV/0!</v>
      </c>
    </row>
    <row r="162" spans="1:10" s="134" customFormat="1" ht="16.899999999999999" customHeight="1" x14ac:dyDescent="0.25">
      <c r="A162" s="262">
        <v>4221</v>
      </c>
      <c r="B162" s="263"/>
      <c r="C162" s="264"/>
      <c r="D162" s="25" t="s">
        <v>230</v>
      </c>
      <c r="E162" s="341"/>
      <c r="F162" s="341"/>
      <c r="G162" s="341"/>
      <c r="H162" s="341"/>
      <c r="I162" s="97" t="e">
        <f t="shared" si="50"/>
        <v>#DIV/0!</v>
      </c>
      <c r="J162" s="447" t="e">
        <f t="shared" si="51"/>
        <v>#DIV/0!</v>
      </c>
    </row>
    <row r="163" spans="1:10" s="134" customFormat="1" ht="26.45" customHeight="1" x14ac:dyDescent="0.25">
      <c r="A163" s="261">
        <v>424</v>
      </c>
      <c r="B163" s="237"/>
      <c r="C163" s="238"/>
      <c r="D163" s="73" t="s">
        <v>210</v>
      </c>
      <c r="E163" s="340">
        <f>SUM(E164)</f>
        <v>0</v>
      </c>
      <c r="F163" s="341">
        <f t="shared" ref="F163:H163" si="59">SUM(F164)</f>
        <v>0</v>
      </c>
      <c r="G163" s="341">
        <f t="shared" si="59"/>
        <v>0</v>
      </c>
      <c r="H163" s="341">
        <f t="shared" si="59"/>
        <v>0</v>
      </c>
      <c r="I163" s="327" t="e">
        <f t="shared" si="50"/>
        <v>#DIV/0!</v>
      </c>
      <c r="J163" s="446" t="e">
        <f t="shared" si="51"/>
        <v>#DIV/0!</v>
      </c>
    </row>
    <row r="164" spans="1:10" ht="16.899999999999999" customHeight="1" x14ac:dyDescent="0.25">
      <c r="A164" s="262">
        <v>4241</v>
      </c>
      <c r="B164" s="263"/>
      <c r="C164" s="264"/>
      <c r="D164" s="25" t="s">
        <v>211</v>
      </c>
      <c r="E164" s="341"/>
      <c r="F164" s="341"/>
      <c r="G164" s="341"/>
      <c r="H164" s="341"/>
      <c r="I164" s="97" t="e">
        <f t="shared" si="50"/>
        <v>#DIV/0!</v>
      </c>
      <c r="J164" s="447" t="e">
        <f t="shared" si="51"/>
        <v>#DIV/0!</v>
      </c>
    </row>
    <row r="165" spans="1:10" ht="25.5" x14ac:dyDescent="0.25">
      <c r="A165" s="561" t="s">
        <v>78</v>
      </c>
      <c r="B165" s="562"/>
      <c r="C165" s="563"/>
      <c r="D165" s="218" t="s">
        <v>79</v>
      </c>
      <c r="E165" s="344">
        <f t="shared" ref="E165:H170" si="60">SUM(E166)</f>
        <v>0</v>
      </c>
      <c r="F165" s="344"/>
      <c r="G165" s="344">
        <f t="shared" si="60"/>
        <v>0</v>
      </c>
      <c r="H165" s="344">
        <f>SUM(H166+H172)</f>
        <v>0</v>
      </c>
      <c r="I165" s="325" t="e">
        <f t="shared" si="50"/>
        <v>#DIV/0!</v>
      </c>
      <c r="J165" s="442" t="e">
        <f t="shared" si="51"/>
        <v>#DIV/0!</v>
      </c>
    </row>
    <row r="166" spans="1:10" x14ac:dyDescent="0.25">
      <c r="A166" s="552" t="s">
        <v>74</v>
      </c>
      <c r="B166" s="553"/>
      <c r="C166" s="554"/>
      <c r="D166" s="331" t="s">
        <v>76</v>
      </c>
      <c r="E166" s="338">
        <f t="shared" si="60"/>
        <v>0</v>
      </c>
      <c r="F166" s="338">
        <f t="shared" si="60"/>
        <v>0</v>
      </c>
      <c r="G166" s="338">
        <f t="shared" si="60"/>
        <v>0</v>
      </c>
      <c r="H166" s="338">
        <f t="shared" si="60"/>
        <v>0</v>
      </c>
      <c r="I166" s="326" t="e">
        <f t="shared" si="50"/>
        <v>#DIV/0!</v>
      </c>
      <c r="J166" s="443" t="e">
        <f t="shared" si="51"/>
        <v>#DIV/0!</v>
      </c>
    </row>
    <row r="167" spans="1:10" x14ac:dyDescent="0.25">
      <c r="A167" s="555">
        <v>3</v>
      </c>
      <c r="B167" s="556"/>
      <c r="C167" s="557"/>
      <c r="D167" s="373" t="s">
        <v>7</v>
      </c>
      <c r="E167" s="374">
        <f>SUM(E168)</f>
        <v>0</v>
      </c>
      <c r="F167" s="374">
        <f t="shared" si="60"/>
        <v>0</v>
      </c>
      <c r="G167" s="374">
        <f t="shared" si="60"/>
        <v>0</v>
      </c>
      <c r="H167" s="374">
        <f t="shared" si="60"/>
        <v>0</v>
      </c>
      <c r="I167" s="375" t="e">
        <f t="shared" si="50"/>
        <v>#DIV/0!</v>
      </c>
      <c r="J167" s="448" t="e">
        <f t="shared" si="51"/>
        <v>#DIV/0!</v>
      </c>
    </row>
    <row r="168" spans="1:10" s="134" customFormat="1" x14ac:dyDescent="0.25">
      <c r="A168" s="268">
        <v>32</v>
      </c>
      <c r="B168" s="407"/>
      <c r="C168" s="408"/>
      <c r="D168" s="411" t="s">
        <v>16</v>
      </c>
      <c r="E168" s="364">
        <f>SUM(E170)</f>
        <v>0</v>
      </c>
      <c r="F168" s="364">
        <f>SUM(F169+F170)</f>
        <v>0</v>
      </c>
      <c r="G168" s="364">
        <f>SUM(G170)</f>
        <v>0</v>
      </c>
      <c r="H168" s="364">
        <f>SUM(H170+H169)</f>
        <v>0</v>
      </c>
      <c r="I168" s="396" t="e">
        <f t="shared" si="50"/>
        <v>#DIV/0!</v>
      </c>
      <c r="J168" s="445" t="e">
        <f t="shared" si="51"/>
        <v>#DIV/0!</v>
      </c>
    </row>
    <row r="169" spans="1:10" s="134" customFormat="1" x14ac:dyDescent="0.25">
      <c r="A169" s="334">
        <v>322</v>
      </c>
      <c r="B169" s="335"/>
      <c r="C169" s="336"/>
      <c r="D169" s="155" t="s">
        <v>175</v>
      </c>
      <c r="E169" s="341"/>
      <c r="F169" s="341"/>
      <c r="G169" s="341"/>
      <c r="H169" s="341"/>
      <c r="I169" s="97"/>
      <c r="J169" s="447" t="e">
        <f t="shared" si="51"/>
        <v>#DIV/0!</v>
      </c>
    </row>
    <row r="170" spans="1:10" s="134" customFormat="1" x14ac:dyDescent="0.25">
      <c r="A170" s="265">
        <v>323</v>
      </c>
      <c r="B170" s="266"/>
      <c r="C170" s="267"/>
      <c r="D170" s="225" t="s">
        <v>182</v>
      </c>
      <c r="E170" s="340">
        <f>SUM(E171)</f>
        <v>0</v>
      </c>
      <c r="F170" s="455">
        <v>0</v>
      </c>
      <c r="G170" s="341">
        <f t="shared" si="60"/>
        <v>0</v>
      </c>
      <c r="H170" s="341">
        <v>0</v>
      </c>
      <c r="I170" s="327" t="e">
        <f t="shared" si="50"/>
        <v>#DIV/0!</v>
      </c>
      <c r="J170" s="446" t="e">
        <f t="shared" si="51"/>
        <v>#DIV/0!</v>
      </c>
    </row>
    <row r="171" spans="1:10" ht="27.75" customHeight="1" x14ac:dyDescent="0.25">
      <c r="A171" s="612">
        <v>3232</v>
      </c>
      <c r="B171" s="613"/>
      <c r="C171" s="614"/>
      <c r="D171" s="155" t="s">
        <v>184</v>
      </c>
      <c r="E171" s="341">
        <v>0</v>
      </c>
      <c r="F171" s="341"/>
      <c r="G171" s="341"/>
      <c r="H171" s="341"/>
      <c r="I171" s="97" t="e">
        <f t="shared" si="50"/>
        <v>#DIV/0!</v>
      </c>
      <c r="J171" s="447" t="e">
        <f t="shared" si="51"/>
        <v>#DIV/0!</v>
      </c>
    </row>
    <row r="172" spans="1:10" s="360" customFormat="1" ht="14.25" customHeight="1" x14ac:dyDescent="0.25">
      <c r="A172" s="573" t="s">
        <v>251</v>
      </c>
      <c r="B172" s="574"/>
      <c r="C172" s="575"/>
      <c r="D172" s="331" t="s">
        <v>118</v>
      </c>
      <c r="E172" s="338"/>
      <c r="F172" s="338"/>
      <c r="G172" s="338"/>
      <c r="H172" s="338"/>
      <c r="I172" s="326"/>
      <c r="J172" s="443" t="e">
        <f t="shared" si="51"/>
        <v>#DIV/0!</v>
      </c>
    </row>
    <row r="173" spans="1:10" s="360" customFormat="1" ht="27.75" customHeight="1" x14ac:dyDescent="0.25">
      <c r="A173" s="576" t="s">
        <v>252</v>
      </c>
      <c r="B173" s="577"/>
      <c r="C173" s="578"/>
      <c r="D173" s="155" t="s">
        <v>242</v>
      </c>
      <c r="E173" s="341"/>
      <c r="F173" s="341"/>
      <c r="G173" s="341"/>
      <c r="H173" s="341"/>
      <c r="I173" s="97"/>
      <c r="J173" s="447" t="e">
        <f t="shared" si="51"/>
        <v>#DIV/0!</v>
      </c>
    </row>
    <row r="174" spans="1:10" s="360" customFormat="1" ht="14.25" customHeight="1" x14ac:dyDescent="0.25">
      <c r="A174" s="576" t="s">
        <v>253</v>
      </c>
      <c r="B174" s="577"/>
      <c r="C174" s="578"/>
      <c r="D174" s="155"/>
      <c r="E174" s="341"/>
      <c r="F174" s="341">
        <v>0</v>
      </c>
      <c r="G174" s="341"/>
      <c r="H174" s="341"/>
      <c r="I174" s="97"/>
      <c r="J174" s="447" t="e">
        <f t="shared" si="51"/>
        <v>#DIV/0!</v>
      </c>
    </row>
    <row r="175" spans="1:10" ht="25.5" x14ac:dyDescent="0.25">
      <c r="A175" s="541" t="s">
        <v>80</v>
      </c>
      <c r="B175" s="542"/>
      <c r="C175" s="543"/>
      <c r="D175" s="218" t="s">
        <v>81</v>
      </c>
      <c r="E175" s="344">
        <f t="shared" ref="E175:H176" si="61">SUM(E176)</f>
        <v>0</v>
      </c>
      <c r="F175" s="344">
        <f t="shared" si="61"/>
        <v>0</v>
      </c>
      <c r="G175" s="344">
        <f t="shared" si="61"/>
        <v>0</v>
      </c>
      <c r="H175" s="344">
        <f t="shared" si="61"/>
        <v>0</v>
      </c>
      <c r="I175" s="325" t="e">
        <f t="shared" si="50"/>
        <v>#DIV/0!</v>
      </c>
      <c r="J175" s="442" t="e">
        <f t="shared" si="51"/>
        <v>#DIV/0!</v>
      </c>
    </row>
    <row r="176" spans="1:10" x14ac:dyDescent="0.25">
      <c r="A176" s="552" t="s">
        <v>74</v>
      </c>
      <c r="B176" s="553"/>
      <c r="C176" s="554"/>
      <c r="D176" s="274" t="s">
        <v>76</v>
      </c>
      <c r="E176" s="338">
        <f t="shared" si="61"/>
        <v>0</v>
      </c>
      <c r="F176" s="338">
        <f t="shared" si="61"/>
        <v>0</v>
      </c>
      <c r="G176" s="338">
        <f t="shared" si="61"/>
        <v>0</v>
      </c>
      <c r="H176" s="338">
        <f t="shared" si="61"/>
        <v>0</v>
      </c>
      <c r="I176" s="326" t="e">
        <f t="shared" si="50"/>
        <v>#DIV/0!</v>
      </c>
      <c r="J176" s="443" t="e">
        <f t="shared" si="51"/>
        <v>#DIV/0!</v>
      </c>
    </row>
    <row r="177" spans="1:10" ht="25.5" x14ac:dyDescent="0.25">
      <c r="A177" s="555">
        <v>4</v>
      </c>
      <c r="B177" s="556"/>
      <c r="C177" s="557"/>
      <c r="D177" s="376" t="s">
        <v>9</v>
      </c>
      <c r="E177" s="374">
        <f>SUM(E178)</f>
        <v>0</v>
      </c>
      <c r="F177" s="374">
        <f>F178</f>
        <v>0</v>
      </c>
      <c r="G177" s="374">
        <f>SUM(G178+G179)</f>
        <v>0</v>
      </c>
      <c r="H177" s="374">
        <f>H178</f>
        <v>0</v>
      </c>
      <c r="I177" s="375" t="e">
        <f t="shared" si="50"/>
        <v>#DIV/0!</v>
      </c>
      <c r="J177" s="448" t="e">
        <f t="shared" si="51"/>
        <v>#DIV/0!</v>
      </c>
    </row>
    <row r="178" spans="1:10" ht="25.5" x14ac:dyDescent="0.25">
      <c r="A178" s="558">
        <v>45</v>
      </c>
      <c r="B178" s="559"/>
      <c r="C178" s="560"/>
      <c r="D178" s="404" t="s">
        <v>49</v>
      </c>
      <c r="E178" s="364">
        <f>SUM(E179)</f>
        <v>0</v>
      </c>
      <c r="F178" s="364">
        <f>F179+F180</f>
        <v>0</v>
      </c>
      <c r="G178" s="364">
        <f t="shared" ref="G178:G179" si="62">SUM(G179)</f>
        <v>0</v>
      </c>
      <c r="H178" s="364">
        <f>SUM(H179+H180)</f>
        <v>0</v>
      </c>
      <c r="I178" s="396" t="e">
        <f t="shared" si="50"/>
        <v>#DIV/0!</v>
      </c>
      <c r="J178" s="445" t="e">
        <f t="shared" si="51"/>
        <v>#DIV/0!</v>
      </c>
    </row>
    <row r="179" spans="1:10" ht="25.5" x14ac:dyDescent="0.25">
      <c r="A179" s="570">
        <v>451</v>
      </c>
      <c r="B179" s="571"/>
      <c r="C179" s="572"/>
      <c r="D179" s="73" t="s">
        <v>242</v>
      </c>
      <c r="E179" s="340">
        <f>SUM(E180)</f>
        <v>0</v>
      </c>
      <c r="F179" s="341"/>
      <c r="G179" s="341">
        <f t="shared" si="62"/>
        <v>0</v>
      </c>
      <c r="H179" s="341"/>
      <c r="I179" s="327" t="e">
        <f t="shared" si="50"/>
        <v>#DIV/0!</v>
      </c>
      <c r="J179" s="446" t="e">
        <f t="shared" si="51"/>
        <v>#DIV/0!</v>
      </c>
    </row>
    <row r="180" spans="1:10" s="134" customFormat="1" ht="20.25" customHeight="1" x14ac:dyDescent="0.25">
      <c r="A180" s="230">
        <v>422</v>
      </c>
      <c r="B180" s="231"/>
      <c r="C180" s="232"/>
      <c r="D180" s="73" t="s">
        <v>239</v>
      </c>
      <c r="E180" s="341"/>
      <c r="F180" s="341"/>
      <c r="G180" s="341"/>
      <c r="H180" s="341"/>
      <c r="I180" s="97" t="e">
        <f t="shared" si="50"/>
        <v>#DIV/0!</v>
      </c>
      <c r="J180" s="447" t="e">
        <f t="shared" si="51"/>
        <v>#DIV/0!</v>
      </c>
    </row>
    <row r="181" spans="1:10" s="134" customFormat="1" ht="27.75" customHeight="1" x14ac:dyDescent="0.25">
      <c r="A181" s="585" t="s">
        <v>117</v>
      </c>
      <c r="B181" s="586"/>
      <c r="C181" s="587"/>
      <c r="D181" s="58" t="s">
        <v>116</v>
      </c>
      <c r="E181" s="348"/>
      <c r="F181" s="348">
        <f>F182+F184+F186</f>
        <v>0</v>
      </c>
      <c r="G181" s="348"/>
      <c r="H181" s="348">
        <f>H182+H184+H186</f>
        <v>0</v>
      </c>
      <c r="I181" s="325"/>
      <c r="J181" s="442" t="e">
        <f t="shared" si="51"/>
        <v>#DIV/0!</v>
      </c>
    </row>
    <row r="182" spans="1:10" s="134" customFormat="1" x14ac:dyDescent="0.25">
      <c r="A182" s="588" t="s">
        <v>255</v>
      </c>
      <c r="B182" s="589"/>
      <c r="C182" s="590"/>
      <c r="D182" s="275"/>
      <c r="E182" s="338"/>
      <c r="F182" s="338">
        <f>F183</f>
        <v>0</v>
      </c>
      <c r="G182" s="338"/>
      <c r="H182" s="338">
        <f>H183</f>
        <v>0</v>
      </c>
      <c r="I182" s="326"/>
      <c r="J182" s="443" t="e">
        <f t="shared" si="51"/>
        <v>#DIV/0!</v>
      </c>
    </row>
    <row r="183" spans="1:10" s="134" customFormat="1" x14ac:dyDescent="0.25">
      <c r="A183" s="579">
        <v>322</v>
      </c>
      <c r="B183" s="580"/>
      <c r="C183" s="581"/>
      <c r="D183" s="73" t="s">
        <v>175</v>
      </c>
      <c r="E183" s="341"/>
      <c r="F183" s="341"/>
      <c r="G183" s="341"/>
      <c r="H183" s="341"/>
      <c r="I183" s="97"/>
      <c r="J183" s="447" t="e">
        <f t="shared" si="51"/>
        <v>#DIV/0!</v>
      </c>
    </row>
    <row r="184" spans="1:10" s="134" customFormat="1" x14ac:dyDescent="0.25">
      <c r="A184" s="588" t="s">
        <v>256</v>
      </c>
      <c r="B184" s="589"/>
      <c r="C184" s="590"/>
      <c r="D184" s="275"/>
      <c r="E184" s="338"/>
      <c r="F184" s="338">
        <f>F185</f>
        <v>0</v>
      </c>
      <c r="G184" s="338"/>
      <c r="H184" s="338">
        <f>H185</f>
        <v>0</v>
      </c>
      <c r="I184" s="326"/>
      <c r="J184" s="443" t="e">
        <f t="shared" si="51"/>
        <v>#DIV/0!</v>
      </c>
    </row>
    <row r="185" spans="1:10" s="134" customFormat="1" x14ac:dyDescent="0.25">
      <c r="A185" s="579">
        <v>322</v>
      </c>
      <c r="B185" s="580"/>
      <c r="C185" s="581"/>
      <c r="D185" s="73" t="s">
        <v>175</v>
      </c>
      <c r="E185" s="341"/>
      <c r="F185" s="341"/>
      <c r="G185" s="341"/>
      <c r="H185" s="341"/>
      <c r="I185" s="97"/>
      <c r="J185" s="447" t="e">
        <f t="shared" si="51"/>
        <v>#DIV/0!</v>
      </c>
    </row>
    <row r="186" spans="1:10" s="134" customFormat="1" ht="14.25" customHeight="1" x14ac:dyDescent="0.25">
      <c r="A186" s="588" t="s">
        <v>257</v>
      </c>
      <c r="B186" s="589"/>
      <c r="C186" s="590"/>
      <c r="D186" s="275"/>
      <c r="E186" s="338"/>
      <c r="F186" s="338">
        <f>F187</f>
        <v>0</v>
      </c>
      <c r="G186" s="338"/>
      <c r="H186" s="338">
        <f>H187</f>
        <v>0</v>
      </c>
      <c r="I186" s="326"/>
      <c r="J186" s="443" t="e">
        <f t="shared" si="51"/>
        <v>#DIV/0!</v>
      </c>
    </row>
    <row r="187" spans="1:10" s="134" customFormat="1" x14ac:dyDescent="0.25">
      <c r="A187" s="579">
        <v>322</v>
      </c>
      <c r="B187" s="580"/>
      <c r="C187" s="581"/>
      <c r="D187" s="73" t="s">
        <v>175</v>
      </c>
      <c r="E187" s="341"/>
      <c r="F187" s="341"/>
      <c r="G187" s="341"/>
      <c r="H187" s="341"/>
      <c r="I187" s="97"/>
      <c r="J187" s="447" t="e">
        <f t="shared" si="51"/>
        <v>#DIV/0!</v>
      </c>
    </row>
    <row r="188" spans="1:10" ht="45" customHeight="1" x14ac:dyDescent="0.25">
      <c r="A188" s="541" t="s">
        <v>82</v>
      </c>
      <c r="B188" s="542"/>
      <c r="C188" s="543"/>
      <c r="D188" s="69" t="s">
        <v>83</v>
      </c>
      <c r="E188" s="343">
        <f>SUM(E189+E195+E205+E219+E230+E240+E280+E318+E324+E330)</f>
        <v>0</v>
      </c>
      <c r="F188" s="343">
        <v>80857.259999999995</v>
      </c>
      <c r="G188" s="343"/>
      <c r="H188" s="343">
        <v>67559.58</v>
      </c>
      <c r="I188" s="324" t="e">
        <f t="shared" si="50"/>
        <v>#DIV/0!</v>
      </c>
      <c r="J188" s="441">
        <f t="shared" si="51"/>
        <v>83.554129833239472</v>
      </c>
    </row>
    <row r="189" spans="1:10" ht="25.5" x14ac:dyDescent="0.25">
      <c r="A189" s="541" t="s">
        <v>84</v>
      </c>
      <c r="B189" s="542"/>
      <c r="C189" s="543"/>
      <c r="D189" s="58" t="s">
        <v>85</v>
      </c>
      <c r="E189" s="344">
        <f t="shared" ref="E189:H192" si="63">SUM(E190)</f>
        <v>0</v>
      </c>
      <c r="F189" s="344">
        <v>9971</v>
      </c>
      <c r="G189" s="344">
        <f t="shared" si="63"/>
        <v>0</v>
      </c>
      <c r="H189" s="344">
        <v>9970.75</v>
      </c>
      <c r="I189" s="325" t="e">
        <f t="shared" si="50"/>
        <v>#DIV/0!</v>
      </c>
      <c r="J189" s="442">
        <f t="shared" si="51"/>
        <v>99.997492728913855</v>
      </c>
    </row>
    <row r="190" spans="1:10" ht="14.45" customHeight="1" x14ac:dyDescent="0.25">
      <c r="A190" s="564" t="s">
        <v>66</v>
      </c>
      <c r="B190" s="565"/>
      <c r="C190" s="566"/>
      <c r="D190" s="275" t="s">
        <v>67</v>
      </c>
      <c r="E190" s="338">
        <f t="shared" si="63"/>
        <v>0</v>
      </c>
      <c r="F190" s="470">
        <v>9971</v>
      </c>
      <c r="G190" s="338">
        <f t="shared" si="63"/>
        <v>0</v>
      </c>
      <c r="H190" s="470">
        <v>9970.75</v>
      </c>
      <c r="I190" s="326" t="e">
        <f t="shared" si="50"/>
        <v>#DIV/0!</v>
      </c>
      <c r="J190" s="443">
        <f t="shared" si="51"/>
        <v>99.997492728913855</v>
      </c>
    </row>
    <row r="191" spans="1:10" ht="14.45" customHeight="1" x14ac:dyDescent="0.25">
      <c r="A191" s="380">
        <v>3</v>
      </c>
      <c r="B191" s="381"/>
      <c r="C191" s="382"/>
      <c r="D191" s="383" t="s">
        <v>7</v>
      </c>
      <c r="E191" s="374">
        <f t="shared" si="63"/>
        <v>0</v>
      </c>
      <c r="F191" s="374">
        <f t="shared" si="63"/>
        <v>9971</v>
      </c>
      <c r="G191" s="374">
        <f t="shared" si="63"/>
        <v>0</v>
      </c>
      <c r="H191" s="374">
        <f t="shared" si="63"/>
        <v>9970.75</v>
      </c>
      <c r="I191" s="375" t="e">
        <f t="shared" si="50"/>
        <v>#DIV/0!</v>
      </c>
      <c r="J191" s="448">
        <f t="shared" si="51"/>
        <v>99.997492728913855</v>
      </c>
    </row>
    <row r="192" spans="1:10" ht="38.25" x14ac:dyDescent="0.25">
      <c r="A192" s="567">
        <v>37</v>
      </c>
      <c r="B192" s="568"/>
      <c r="C192" s="569"/>
      <c r="D192" s="410" t="s">
        <v>48</v>
      </c>
      <c r="E192" s="364">
        <f>SUM(E193)</f>
        <v>0</v>
      </c>
      <c r="F192" s="364">
        <f t="shared" si="63"/>
        <v>9971</v>
      </c>
      <c r="G192" s="364">
        <f t="shared" si="63"/>
        <v>0</v>
      </c>
      <c r="H192" s="364">
        <f t="shared" si="63"/>
        <v>9970.75</v>
      </c>
      <c r="I192" s="396" t="e">
        <f t="shared" si="50"/>
        <v>#DIV/0!</v>
      </c>
      <c r="J192" s="445">
        <f t="shared" si="51"/>
        <v>99.997492728913855</v>
      </c>
    </row>
    <row r="193" spans="1:12" s="134" customFormat="1" ht="25.5" x14ac:dyDescent="0.25">
      <c r="A193" s="261">
        <v>372</v>
      </c>
      <c r="B193" s="237"/>
      <c r="C193" s="238"/>
      <c r="D193" s="227" t="s">
        <v>238</v>
      </c>
      <c r="E193" s="340">
        <f>SUM(E194)</f>
        <v>0</v>
      </c>
      <c r="F193" s="341">
        <v>9971</v>
      </c>
      <c r="G193" s="341"/>
      <c r="H193" s="341">
        <v>9970.75</v>
      </c>
      <c r="I193" s="327" t="e">
        <f t="shared" si="50"/>
        <v>#DIV/0!</v>
      </c>
      <c r="J193" s="446">
        <f t="shared" si="51"/>
        <v>99.997492728913855</v>
      </c>
    </row>
    <row r="194" spans="1:12" s="134" customFormat="1" x14ac:dyDescent="0.25">
      <c r="A194" s="262">
        <v>372290</v>
      </c>
      <c r="B194" s="263"/>
      <c r="C194" s="264"/>
      <c r="D194" s="228" t="s">
        <v>289</v>
      </c>
      <c r="E194" s="341"/>
      <c r="F194" s="341"/>
      <c r="G194" s="341"/>
      <c r="H194" s="341">
        <v>9970.75</v>
      </c>
      <c r="I194" s="97" t="e">
        <f t="shared" si="50"/>
        <v>#DIV/0!</v>
      </c>
      <c r="J194" s="447" t="e">
        <f t="shared" si="51"/>
        <v>#DIV/0!</v>
      </c>
    </row>
    <row r="195" spans="1:12" ht="23.45" customHeight="1" x14ac:dyDescent="0.25">
      <c r="A195" s="541" t="s">
        <v>86</v>
      </c>
      <c r="B195" s="542"/>
      <c r="C195" s="543"/>
      <c r="D195" s="70" t="s">
        <v>87</v>
      </c>
      <c r="E195" s="337">
        <f t="shared" ref="E195:H197" si="64">SUM(E196)</f>
        <v>0</v>
      </c>
      <c r="F195" s="337"/>
      <c r="G195" s="337">
        <f t="shared" si="64"/>
        <v>0</v>
      </c>
      <c r="H195" s="337"/>
      <c r="I195" s="325" t="e">
        <f t="shared" si="50"/>
        <v>#DIV/0!</v>
      </c>
      <c r="J195" s="442" t="e">
        <f t="shared" si="51"/>
        <v>#DIV/0!</v>
      </c>
      <c r="L195" s="328"/>
    </row>
    <row r="196" spans="1:12" x14ac:dyDescent="0.25">
      <c r="A196" s="529" t="s">
        <v>66</v>
      </c>
      <c r="B196" s="530"/>
      <c r="C196" s="531"/>
      <c r="D196" s="276" t="s">
        <v>67</v>
      </c>
      <c r="E196" s="338">
        <f t="shared" si="64"/>
        <v>0</v>
      </c>
      <c r="F196" s="338"/>
      <c r="G196" s="338">
        <f t="shared" si="64"/>
        <v>0</v>
      </c>
      <c r="H196" s="338">
        <f t="shared" si="64"/>
        <v>0</v>
      </c>
      <c r="I196" s="326" t="e">
        <f t="shared" si="50"/>
        <v>#DIV/0!</v>
      </c>
      <c r="J196" s="443" t="e">
        <f t="shared" si="51"/>
        <v>#DIV/0!</v>
      </c>
    </row>
    <row r="197" spans="1:12" ht="15" customHeight="1" x14ac:dyDescent="0.25">
      <c r="A197" s="555">
        <v>3</v>
      </c>
      <c r="B197" s="556"/>
      <c r="C197" s="557"/>
      <c r="D197" s="376" t="s">
        <v>7</v>
      </c>
      <c r="E197" s="374">
        <f t="shared" si="64"/>
        <v>0</v>
      </c>
      <c r="F197" s="374"/>
      <c r="G197" s="374">
        <f t="shared" si="64"/>
        <v>0</v>
      </c>
      <c r="H197" s="374">
        <f t="shared" si="64"/>
        <v>0</v>
      </c>
      <c r="I197" s="375" t="e">
        <f t="shared" si="50"/>
        <v>#DIV/0!</v>
      </c>
      <c r="J197" s="448" t="e">
        <f t="shared" si="51"/>
        <v>#DIV/0!</v>
      </c>
    </row>
    <row r="198" spans="1:12" x14ac:dyDescent="0.25">
      <c r="A198" s="558">
        <v>32</v>
      </c>
      <c r="B198" s="559"/>
      <c r="C198" s="560"/>
      <c r="D198" s="404" t="s">
        <v>16</v>
      </c>
      <c r="E198" s="364">
        <f>SUM(E200+E203)</f>
        <v>0</v>
      </c>
      <c r="F198" s="364"/>
      <c r="G198" s="364">
        <f>SUM(G199+G200+G203)</f>
        <v>0</v>
      </c>
      <c r="H198" s="364">
        <f t="shared" ref="H198" si="65">SUM(H200+H203)</f>
        <v>0</v>
      </c>
      <c r="I198" s="396" t="e">
        <f t="shared" si="50"/>
        <v>#DIV/0!</v>
      </c>
      <c r="J198" s="445" t="e">
        <f t="shared" si="51"/>
        <v>#DIV/0!</v>
      </c>
    </row>
    <row r="199" spans="1:12" s="134" customFormat="1" x14ac:dyDescent="0.25">
      <c r="A199" s="579">
        <v>322</v>
      </c>
      <c r="B199" s="580"/>
      <c r="C199" s="581"/>
      <c r="D199" s="25" t="s">
        <v>175</v>
      </c>
      <c r="E199" s="341"/>
      <c r="F199" s="341"/>
      <c r="G199" s="341"/>
      <c r="H199" s="341"/>
      <c r="I199" s="97"/>
      <c r="J199" s="447" t="e">
        <f t="shared" si="51"/>
        <v>#DIV/0!</v>
      </c>
    </row>
    <row r="200" spans="1:12" s="134" customFormat="1" x14ac:dyDescent="0.25">
      <c r="A200" s="277">
        <v>323</v>
      </c>
      <c r="B200" s="278"/>
      <c r="C200" s="279"/>
      <c r="D200" s="73" t="s">
        <v>182</v>
      </c>
      <c r="E200" s="345">
        <f>SUM(E201+E202)</f>
        <v>0</v>
      </c>
      <c r="F200" s="346"/>
      <c r="G200" s="346"/>
      <c r="H200" s="346"/>
      <c r="I200" s="327" t="e">
        <f t="shared" si="50"/>
        <v>#DIV/0!</v>
      </c>
      <c r="J200" s="446" t="e">
        <f t="shared" si="51"/>
        <v>#DIV/0!</v>
      </c>
    </row>
    <row r="201" spans="1:12" s="134" customFormat="1" x14ac:dyDescent="0.25">
      <c r="A201" s="230">
        <v>3231</v>
      </c>
      <c r="B201" s="231"/>
      <c r="C201" s="232"/>
      <c r="D201" s="25" t="s">
        <v>231</v>
      </c>
      <c r="E201" s="341"/>
      <c r="F201" s="341"/>
      <c r="G201" s="341"/>
      <c r="H201" s="341"/>
      <c r="I201" s="97" t="e">
        <f t="shared" si="50"/>
        <v>#DIV/0!</v>
      </c>
      <c r="J201" s="447" t="e">
        <f t="shared" si="51"/>
        <v>#DIV/0!</v>
      </c>
    </row>
    <row r="202" spans="1:12" s="134" customFormat="1" x14ac:dyDescent="0.25">
      <c r="A202" s="230">
        <v>3239</v>
      </c>
      <c r="B202" s="231"/>
      <c r="C202" s="232"/>
      <c r="D202" s="25" t="s">
        <v>191</v>
      </c>
      <c r="E202" s="341"/>
      <c r="F202" s="341"/>
      <c r="G202" s="341"/>
      <c r="H202" s="341"/>
      <c r="I202" s="97" t="e">
        <f t="shared" si="50"/>
        <v>#DIV/0!</v>
      </c>
      <c r="J202" s="447" t="e">
        <f t="shared" si="51"/>
        <v>#DIV/0!</v>
      </c>
    </row>
    <row r="203" spans="1:12" s="134" customFormat="1" ht="25.5" x14ac:dyDescent="0.25">
      <c r="A203" s="265">
        <v>329</v>
      </c>
      <c r="B203" s="266"/>
      <c r="C203" s="267"/>
      <c r="D203" s="73" t="s">
        <v>192</v>
      </c>
      <c r="E203" s="340">
        <f>SUM(E204)</f>
        <v>0</v>
      </c>
      <c r="F203" s="341"/>
      <c r="G203" s="341"/>
      <c r="H203" s="341"/>
      <c r="I203" s="327" t="e">
        <f t="shared" si="50"/>
        <v>#DIV/0!</v>
      </c>
      <c r="J203" s="446" t="e">
        <f t="shared" si="51"/>
        <v>#DIV/0!</v>
      </c>
    </row>
    <row r="204" spans="1:12" s="134" customFormat="1" ht="25.5" x14ac:dyDescent="0.25">
      <c r="A204" s="230">
        <v>3299</v>
      </c>
      <c r="B204" s="231"/>
      <c r="C204" s="232"/>
      <c r="D204" s="25" t="s">
        <v>192</v>
      </c>
      <c r="E204" s="341"/>
      <c r="F204" s="341"/>
      <c r="G204" s="341"/>
      <c r="H204" s="341"/>
      <c r="I204" s="97" t="e">
        <f t="shared" si="50"/>
        <v>#DIV/0!</v>
      </c>
      <c r="J204" s="447" t="e">
        <f t="shared" si="51"/>
        <v>#DIV/0!</v>
      </c>
    </row>
    <row r="205" spans="1:12" ht="20.25" customHeight="1" x14ac:dyDescent="0.25">
      <c r="A205" s="541" t="s">
        <v>88</v>
      </c>
      <c r="B205" s="542"/>
      <c r="C205" s="543"/>
      <c r="D205" s="71" t="s">
        <v>89</v>
      </c>
      <c r="E205" s="337">
        <f t="shared" ref="E205:H207" si="66">SUM(E206)</f>
        <v>0</v>
      </c>
      <c r="F205" s="344">
        <v>32388.26</v>
      </c>
      <c r="G205" s="337">
        <f t="shared" si="66"/>
        <v>0</v>
      </c>
      <c r="H205" s="344">
        <v>20300.060000000001</v>
      </c>
      <c r="I205" s="325" t="e">
        <f t="shared" si="50"/>
        <v>#DIV/0!</v>
      </c>
      <c r="J205" s="442">
        <f t="shared" si="51"/>
        <v>62.677216991588935</v>
      </c>
    </row>
    <row r="206" spans="1:12" x14ac:dyDescent="0.25">
      <c r="A206" s="598" t="s">
        <v>90</v>
      </c>
      <c r="B206" s="599"/>
      <c r="C206" s="600"/>
      <c r="D206" s="275" t="s">
        <v>67</v>
      </c>
      <c r="E206" s="338">
        <f t="shared" si="66"/>
        <v>0</v>
      </c>
      <c r="F206" s="338">
        <v>436.26</v>
      </c>
      <c r="G206" s="338">
        <f t="shared" si="66"/>
        <v>0</v>
      </c>
      <c r="H206" s="338">
        <v>436.26</v>
      </c>
      <c r="I206" s="326" t="e">
        <f t="shared" si="50"/>
        <v>#DIV/0!</v>
      </c>
      <c r="J206" s="443">
        <f t="shared" si="51"/>
        <v>100</v>
      </c>
    </row>
    <row r="207" spans="1:12" x14ac:dyDescent="0.25">
      <c r="A207" s="384">
        <v>3</v>
      </c>
      <c r="B207" s="385"/>
      <c r="C207" s="386"/>
      <c r="D207" s="387" t="s">
        <v>7</v>
      </c>
      <c r="E207" s="374">
        <f t="shared" si="66"/>
        <v>0</v>
      </c>
      <c r="F207" s="374">
        <f t="shared" si="66"/>
        <v>436.26</v>
      </c>
      <c r="G207" s="374">
        <f t="shared" si="66"/>
        <v>0</v>
      </c>
      <c r="H207" s="374">
        <f t="shared" si="66"/>
        <v>436.26</v>
      </c>
      <c r="I207" s="375" t="e">
        <f t="shared" si="50"/>
        <v>#DIV/0!</v>
      </c>
      <c r="J207" s="448">
        <f t="shared" si="51"/>
        <v>100</v>
      </c>
    </row>
    <row r="208" spans="1:12" x14ac:dyDescent="0.25">
      <c r="A208" s="269">
        <v>32</v>
      </c>
      <c r="B208" s="407"/>
      <c r="C208" s="408"/>
      <c r="D208" s="409" t="s">
        <v>16</v>
      </c>
      <c r="E208" s="364"/>
      <c r="F208" s="364">
        <f>F209+F210</f>
        <v>436.26</v>
      </c>
      <c r="G208" s="364"/>
      <c r="H208" s="364">
        <v>436.26</v>
      </c>
      <c r="I208" s="396" t="e">
        <f t="shared" si="50"/>
        <v>#DIV/0!</v>
      </c>
      <c r="J208" s="445">
        <f t="shared" si="51"/>
        <v>100</v>
      </c>
    </row>
    <row r="209" spans="1:10" s="134" customFormat="1" x14ac:dyDescent="0.25">
      <c r="A209" s="261">
        <v>323</v>
      </c>
      <c r="B209" s="237"/>
      <c r="C209" s="238"/>
      <c r="D209" s="296" t="s">
        <v>182</v>
      </c>
      <c r="E209" s="340"/>
      <c r="F209" s="341">
        <v>436.26</v>
      </c>
      <c r="G209" s="341"/>
      <c r="H209" s="341">
        <v>436.26</v>
      </c>
      <c r="I209" s="327" t="e">
        <f t="shared" si="50"/>
        <v>#DIV/0!</v>
      </c>
      <c r="J209" s="446">
        <f t="shared" ref="J209:J276" si="67">H209/F209*100</f>
        <v>100</v>
      </c>
    </row>
    <row r="210" spans="1:10" s="134" customFormat="1" x14ac:dyDescent="0.25">
      <c r="A210" s="262">
        <v>322</v>
      </c>
      <c r="B210" s="263"/>
      <c r="C210" s="264"/>
      <c r="D210" s="295" t="s">
        <v>175</v>
      </c>
      <c r="E210" s="341"/>
      <c r="F210" s="341"/>
      <c r="G210" s="341"/>
      <c r="H210" s="455"/>
      <c r="I210" s="97" t="e">
        <f t="shared" si="50"/>
        <v>#DIV/0!</v>
      </c>
      <c r="J210" s="447" t="e">
        <f t="shared" si="67"/>
        <v>#DIV/0!</v>
      </c>
    </row>
    <row r="211" spans="1:10" s="134" customFormat="1" ht="26.25" customHeight="1" x14ac:dyDescent="0.25">
      <c r="A211" s="471" t="s">
        <v>284</v>
      </c>
      <c r="B211" s="263"/>
      <c r="C211" s="264"/>
      <c r="D211" s="295" t="s">
        <v>287</v>
      </c>
      <c r="E211" s="341"/>
      <c r="F211" s="455">
        <v>26857</v>
      </c>
      <c r="G211" s="341"/>
      <c r="H211" s="455">
        <v>19863.8</v>
      </c>
      <c r="I211" s="97"/>
      <c r="J211" s="447"/>
    </row>
    <row r="212" spans="1:10" s="134" customFormat="1" x14ac:dyDescent="0.25">
      <c r="A212" s="262">
        <v>323</v>
      </c>
      <c r="B212" s="263" t="s">
        <v>285</v>
      </c>
      <c r="C212" s="264"/>
      <c r="D212" s="295" t="s">
        <v>182</v>
      </c>
      <c r="E212" s="341"/>
      <c r="F212" s="341">
        <v>26857</v>
      </c>
      <c r="G212" s="341"/>
      <c r="H212" s="341">
        <v>19863.8</v>
      </c>
      <c r="I212" s="97"/>
      <c r="J212" s="447"/>
    </row>
    <row r="213" spans="1:10" s="134" customFormat="1" x14ac:dyDescent="0.25">
      <c r="A213" s="262">
        <v>323</v>
      </c>
      <c r="B213" s="263" t="s">
        <v>286</v>
      </c>
      <c r="C213" s="264"/>
      <c r="D213" s="295" t="s">
        <v>182</v>
      </c>
      <c r="E213" s="341"/>
      <c r="F213" s="341">
        <v>0</v>
      </c>
      <c r="G213" s="341"/>
      <c r="H213" s="341">
        <v>0</v>
      </c>
      <c r="I213" s="97"/>
      <c r="J213" s="447"/>
    </row>
    <row r="214" spans="1:10" s="134" customFormat="1" ht="25.5" x14ac:dyDescent="0.25">
      <c r="A214" s="582" t="s">
        <v>276</v>
      </c>
      <c r="B214" s="583"/>
      <c r="C214" s="584"/>
      <c r="D214" s="321" t="s">
        <v>277</v>
      </c>
      <c r="E214" s="338"/>
      <c r="F214" s="470">
        <v>5095</v>
      </c>
      <c r="G214" s="338"/>
      <c r="H214" s="470">
        <v>0</v>
      </c>
      <c r="I214" s="326"/>
      <c r="J214" s="443">
        <f t="shared" si="67"/>
        <v>0</v>
      </c>
    </row>
    <row r="215" spans="1:10" s="134" customFormat="1" x14ac:dyDescent="0.25">
      <c r="A215" s="262">
        <v>321</v>
      </c>
      <c r="B215" s="263"/>
      <c r="C215" s="264"/>
      <c r="D215" s="295" t="s">
        <v>171</v>
      </c>
      <c r="E215" s="341"/>
      <c r="F215" s="341"/>
      <c r="G215" s="341"/>
      <c r="H215" s="341"/>
      <c r="I215" s="97"/>
      <c r="J215" s="447" t="e">
        <f t="shared" si="67"/>
        <v>#DIV/0!</v>
      </c>
    </row>
    <row r="216" spans="1:10" s="134" customFormat="1" x14ac:dyDescent="0.25">
      <c r="A216" s="262">
        <v>322</v>
      </c>
      <c r="B216" s="263"/>
      <c r="C216" s="264"/>
      <c r="D216" s="295" t="s">
        <v>254</v>
      </c>
      <c r="E216" s="341"/>
      <c r="F216" s="341"/>
      <c r="G216" s="341"/>
      <c r="H216" s="341"/>
      <c r="I216" s="97"/>
      <c r="J216" s="447" t="e">
        <f t="shared" si="67"/>
        <v>#DIV/0!</v>
      </c>
    </row>
    <row r="217" spans="1:10" s="134" customFormat="1" x14ac:dyDescent="0.25">
      <c r="A217" s="262">
        <v>323</v>
      </c>
      <c r="B217" s="263"/>
      <c r="C217" s="264"/>
      <c r="D217" s="295" t="s">
        <v>182</v>
      </c>
      <c r="E217" s="341"/>
      <c r="F217" s="341">
        <v>5095</v>
      </c>
      <c r="G217" s="341"/>
      <c r="H217" s="341">
        <v>0</v>
      </c>
      <c r="I217" s="97"/>
      <c r="J217" s="447">
        <f t="shared" si="67"/>
        <v>0</v>
      </c>
    </row>
    <row r="218" spans="1:10" s="134" customFormat="1" x14ac:dyDescent="0.25">
      <c r="A218" s="262">
        <v>343</v>
      </c>
      <c r="B218" s="263"/>
      <c r="C218" s="264"/>
      <c r="D218" s="295" t="s">
        <v>278</v>
      </c>
      <c r="E218" s="341"/>
      <c r="F218" s="341"/>
      <c r="G218" s="341"/>
      <c r="H218" s="341"/>
      <c r="I218" s="97"/>
      <c r="J218" s="447" t="e">
        <f t="shared" si="67"/>
        <v>#DIV/0!</v>
      </c>
    </row>
    <row r="219" spans="1:10" ht="25.5" x14ac:dyDescent="0.25">
      <c r="A219" s="561" t="s">
        <v>91</v>
      </c>
      <c r="B219" s="562"/>
      <c r="C219" s="563"/>
      <c r="D219" s="71" t="s">
        <v>92</v>
      </c>
      <c r="E219" s="344"/>
      <c r="F219" s="344">
        <v>8725</v>
      </c>
      <c r="G219" s="337">
        <f>SUM(G220)</f>
        <v>0</v>
      </c>
      <c r="H219" s="344">
        <v>8724.65</v>
      </c>
      <c r="I219" s="325" t="e">
        <f t="shared" si="50"/>
        <v>#DIV/0!</v>
      </c>
      <c r="J219" s="442">
        <f t="shared" si="67"/>
        <v>99.995988538681942</v>
      </c>
    </row>
    <row r="220" spans="1:10" ht="25.5" x14ac:dyDescent="0.25">
      <c r="A220" s="552" t="s">
        <v>77</v>
      </c>
      <c r="B220" s="553"/>
      <c r="C220" s="554"/>
      <c r="D220" s="297" t="s">
        <v>97</v>
      </c>
      <c r="E220" s="338"/>
      <c r="F220" s="338">
        <v>8725</v>
      </c>
      <c r="G220" s="338">
        <f>SUM(G221+G226)</f>
        <v>0</v>
      </c>
      <c r="H220" s="338">
        <v>8724.65</v>
      </c>
      <c r="I220" s="326" t="e">
        <f t="shared" si="50"/>
        <v>#DIV/0!</v>
      </c>
      <c r="J220" s="443">
        <f t="shared" si="67"/>
        <v>99.995988538681942</v>
      </c>
    </row>
    <row r="221" spans="1:10" x14ac:dyDescent="0.25">
      <c r="A221" s="532">
        <v>3</v>
      </c>
      <c r="B221" s="533"/>
      <c r="C221" s="534"/>
      <c r="D221" s="388" t="s">
        <v>7</v>
      </c>
      <c r="E221" s="374">
        <f>SUM(E223)</f>
        <v>0</v>
      </c>
      <c r="F221" s="374"/>
      <c r="G221" s="374">
        <f>SUM(G223)</f>
        <v>0</v>
      </c>
      <c r="H221" s="374"/>
      <c r="I221" s="375" t="e">
        <f t="shared" si="50"/>
        <v>#DIV/0!</v>
      </c>
      <c r="J221" s="448" t="e">
        <f t="shared" si="67"/>
        <v>#DIV/0!</v>
      </c>
    </row>
    <row r="222" spans="1:10" s="134" customFormat="1" ht="25.5" x14ac:dyDescent="0.25">
      <c r="A222" s="472">
        <v>324</v>
      </c>
      <c r="B222" s="458" t="s">
        <v>288</v>
      </c>
      <c r="C222" s="459"/>
      <c r="D222" s="388" t="s">
        <v>210</v>
      </c>
      <c r="E222" s="374"/>
      <c r="F222" s="374">
        <v>8725</v>
      </c>
      <c r="G222" s="374"/>
      <c r="H222" s="374">
        <v>8724.65</v>
      </c>
      <c r="I222" s="375"/>
      <c r="J222" s="448"/>
    </row>
    <row r="223" spans="1:10" ht="38.25" x14ac:dyDescent="0.25">
      <c r="A223" s="526">
        <v>37</v>
      </c>
      <c r="B223" s="527"/>
      <c r="C223" s="528"/>
      <c r="D223" s="394" t="s">
        <v>48</v>
      </c>
      <c r="E223" s="364">
        <f>SUM(E224)</f>
        <v>0</v>
      </c>
      <c r="F223" s="364"/>
      <c r="G223" s="364">
        <f t="shared" ref="G223" si="68">SUM(G224)</f>
        <v>0</v>
      </c>
      <c r="H223" s="364"/>
      <c r="I223" s="396" t="e">
        <f t="shared" si="50"/>
        <v>#DIV/0!</v>
      </c>
      <c r="J223" s="445" t="e">
        <f t="shared" si="67"/>
        <v>#DIV/0!</v>
      </c>
    </row>
    <row r="224" spans="1:10" s="134" customFormat="1" ht="25.5" x14ac:dyDescent="0.25">
      <c r="A224" s="280">
        <v>372</v>
      </c>
      <c r="B224" s="281"/>
      <c r="C224" s="282"/>
      <c r="D224" s="227" t="s">
        <v>238</v>
      </c>
      <c r="E224" s="340">
        <f>SUM(E225)</f>
        <v>0</v>
      </c>
      <c r="F224" s="341"/>
      <c r="G224" s="341">
        <f t="shared" ref="G224" si="69">SUM(G225)</f>
        <v>0</v>
      </c>
      <c r="H224" s="341"/>
      <c r="I224" s="327" t="e">
        <f t="shared" si="50"/>
        <v>#DIV/0!</v>
      </c>
      <c r="J224" s="446" t="e">
        <f t="shared" si="67"/>
        <v>#DIV/0!</v>
      </c>
    </row>
    <row r="225" spans="1:10" s="134" customFormat="1" ht="25.5" x14ac:dyDescent="0.25">
      <c r="A225" s="283">
        <v>3722</v>
      </c>
      <c r="B225" s="284"/>
      <c r="C225" s="285"/>
      <c r="D225" s="228" t="s">
        <v>243</v>
      </c>
      <c r="E225" s="341"/>
      <c r="F225" s="341"/>
      <c r="G225" s="341"/>
      <c r="H225" s="341"/>
      <c r="I225" s="97" t="e">
        <f t="shared" si="50"/>
        <v>#DIV/0!</v>
      </c>
      <c r="J225" s="447" t="e">
        <f t="shared" si="67"/>
        <v>#DIV/0!</v>
      </c>
    </row>
    <row r="226" spans="1:10" ht="25.5" x14ac:dyDescent="0.25">
      <c r="A226" s="532">
        <v>4</v>
      </c>
      <c r="B226" s="533"/>
      <c r="C226" s="534"/>
      <c r="D226" s="388" t="s">
        <v>9</v>
      </c>
      <c r="E226" s="374">
        <f>SUM(E227)</f>
        <v>0</v>
      </c>
      <c r="F226" s="374"/>
      <c r="G226" s="374">
        <f t="shared" ref="G226:G228" si="70">SUM(G227)</f>
        <v>0</v>
      </c>
      <c r="H226" s="374"/>
      <c r="I226" s="375" t="e">
        <f t="shared" si="50"/>
        <v>#DIV/0!</v>
      </c>
      <c r="J226" s="448" t="e">
        <f t="shared" si="67"/>
        <v>#DIV/0!</v>
      </c>
    </row>
    <row r="227" spans="1:10" ht="25.5" x14ac:dyDescent="0.25">
      <c r="A227" s="526">
        <v>42</v>
      </c>
      <c r="B227" s="527"/>
      <c r="C227" s="528"/>
      <c r="D227" s="404" t="s">
        <v>23</v>
      </c>
      <c r="E227" s="364">
        <f>SUM(E228)</f>
        <v>0</v>
      </c>
      <c r="F227" s="364"/>
      <c r="G227" s="364">
        <f t="shared" si="70"/>
        <v>0</v>
      </c>
      <c r="H227" s="364"/>
      <c r="I227" s="396" t="e">
        <f t="shared" si="50"/>
        <v>#DIV/0!</v>
      </c>
      <c r="J227" s="445" t="e">
        <f t="shared" si="67"/>
        <v>#DIV/0!</v>
      </c>
    </row>
    <row r="228" spans="1:10" s="134" customFormat="1" ht="25.5" x14ac:dyDescent="0.25">
      <c r="A228" s="280">
        <v>424</v>
      </c>
      <c r="B228" s="281"/>
      <c r="C228" s="282"/>
      <c r="D228" s="73" t="s">
        <v>210</v>
      </c>
      <c r="E228" s="340">
        <f>SUM(E229)</f>
        <v>0</v>
      </c>
      <c r="F228" s="341"/>
      <c r="G228" s="341">
        <f t="shared" si="70"/>
        <v>0</v>
      </c>
      <c r="H228" s="341"/>
      <c r="I228" s="327" t="e">
        <f t="shared" si="50"/>
        <v>#DIV/0!</v>
      </c>
      <c r="J228" s="446" t="e">
        <f t="shared" si="67"/>
        <v>#DIV/0!</v>
      </c>
    </row>
    <row r="229" spans="1:10" s="134" customFormat="1" x14ac:dyDescent="0.25">
      <c r="A229" s="283">
        <v>4241</v>
      </c>
      <c r="B229" s="284"/>
      <c r="C229" s="285"/>
      <c r="D229" s="25" t="s">
        <v>211</v>
      </c>
      <c r="E229" s="341"/>
      <c r="F229" s="341"/>
      <c r="G229" s="341"/>
      <c r="H229" s="341"/>
      <c r="I229" s="97" t="e">
        <f t="shared" si="50"/>
        <v>#DIV/0!</v>
      </c>
      <c r="J229" s="447" t="e">
        <f t="shared" si="67"/>
        <v>#DIV/0!</v>
      </c>
    </row>
    <row r="230" spans="1:10" x14ac:dyDescent="0.25">
      <c r="A230" s="541" t="s">
        <v>94</v>
      </c>
      <c r="B230" s="542"/>
      <c r="C230" s="543"/>
      <c r="D230" s="71" t="s">
        <v>98</v>
      </c>
      <c r="E230" s="344">
        <f>SUM(E231)</f>
        <v>0</v>
      </c>
      <c r="F230" s="337">
        <v>0</v>
      </c>
      <c r="G230" s="337">
        <v>0</v>
      </c>
      <c r="H230" s="344">
        <f>SUM(H231)</f>
        <v>0</v>
      </c>
      <c r="I230" s="325" t="e">
        <f t="shared" ref="I230:I305" si="71">SUM(H230/E230*100)</f>
        <v>#DIV/0!</v>
      </c>
      <c r="J230" s="442" t="e">
        <f t="shared" si="67"/>
        <v>#DIV/0!</v>
      </c>
    </row>
    <row r="231" spans="1:10" ht="25.5" x14ac:dyDescent="0.25">
      <c r="A231" s="519" t="s">
        <v>77</v>
      </c>
      <c r="B231" s="519"/>
      <c r="C231" s="519"/>
      <c r="D231" s="297" t="s">
        <v>97</v>
      </c>
      <c r="E231" s="338">
        <f>SUM(E232+E236)</f>
        <v>0</v>
      </c>
      <c r="F231" s="338">
        <v>0</v>
      </c>
      <c r="G231" s="338">
        <v>0</v>
      </c>
      <c r="H231" s="338">
        <f>SUM(H232+H236)</f>
        <v>0</v>
      </c>
      <c r="I231" s="326" t="e">
        <f t="shared" si="71"/>
        <v>#DIV/0!</v>
      </c>
      <c r="J231" s="443" t="e">
        <f t="shared" si="67"/>
        <v>#DIV/0!</v>
      </c>
    </row>
    <row r="232" spans="1:10" x14ac:dyDescent="0.25">
      <c r="A232" s="544">
        <v>3</v>
      </c>
      <c r="B232" s="544"/>
      <c r="C232" s="544"/>
      <c r="D232" s="388" t="s">
        <v>7</v>
      </c>
      <c r="E232" s="374">
        <f>SUM(E233)</f>
        <v>0</v>
      </c>
      <c r="F232" s="374">
        <v>0</v>
      </c>
      <c r="G232" s="374">
        <v>0</v>
      </c>
      <c r="H232" s="374">
        <f t="shared" ref="H232" si="72">SUM(H233)</f>
        <v>0</v>
      </c>
      <c r="I232" s="375" t="e">
        <f t="shared" si="71"/>
        <v>#DIV/0!</v>
      </c>
      <c r="J232" s="448" t="e">
        <f t="shared" si="67"/>
        <v>#DIV/0!</v>
      </c>
    </row>
    <row r="233" spans="1:10" x14ac:dyDescent="0.25">
      <c r="A233" s="307">
        <v>32</v>
      </c>
      <c r="B233" s="405"/>
      <c r="C233" s="406"/>
      <c r="D233" s="403" t="s">
        <v>16</v>
      </c>
      <c r="E233" s="364">
        <f>SUM(H234)</f>
        <v>0</v>
      </c>
      <c r="F233" s="364">
        <v>0</v>
      </c>
      <c r="G233" s="364">
        <v>0</v>
      </c>
      <c r="H233" s="364">
        <f t="shared" ref="H233" si="73">SUM(K234)</f>
        <v>0</v>
      </c>
      <c r="I233" s="396" t="e">
        <f t="shared" si="71"/>
        <v>#DIV/0!</v>
      </c>
      <c r="J233" s="445" t="e">
        <f t="shared" si="67"/>
        <v>#DIV/0!</v>
      </c>
    </row>
    <row r="234" spans="1:10" s="134" customFormat="1" x14ac:dyDescent="0.25">
      <c r="A234" s="304">
        <v>322</v>
      </c>
      <c r="B234" s="305"/>
      <c r="C234" s="306"/>
      <c r="D234" s="220" t="s">
        <v>175</v>
      </c>
      <c r="E234" s="349">
        <f>SUM(E235)</f>
        <v>0</v>
      </c>
      <c r="F234" s="357">
        <f t="shared" ref="F234:H234" si="74">SUM(F235)</f>
        <v>0</v>
      </c>
      <c r="G234" s="357">
        <f t="shared" si="74"/>
        <v>0</v>
      </c>
      <c r="H234" s="357">
        <f t="shared" si="74"/>
        <v>0</v>
      </c>
      <c r="I234" s="327" t="e">
        <f>SUM(#REF!/H234*100)</f>
        <v>#REF!</v>
      </c>
      <c r="J234" s="446" t="e">
        <f t="shared" si="67"/>
        <v>#DIV/0!</v>
      </c>
    </row>
    <row r="235" spans="1:10" s="134" customFormat="1" ht="25.5" x14ac:dyDescent="0.25">
      <c r="A235" s="301">
        <v>3221</v>
      </c>
      <c r="B235" s="302"/>
      <c r="C235" s="303"/>
      <c r="D235" s="300" t="s">
        <v>228</v>
      </c>
      <c r="E235" s="341"/>
      <c r="F235" s="341"/>
      <c r="G235" s="341"/>
      <c r="H235" s="341"/>
      <c r="I235" s="97" t="e">
        <f t="shared" si="71"/>
        <v>#DIV/0!</v>
      </c>
      <c r="J235" s="447" t="e">
        <f t="shared" si="67"/>
        <v>#DIV/0!</v>
      </c>
    </row>
    <row r="236" spans="1:10" ht="25.5" x14ac:dyDescent="0.25">
      <c r="A236" s="389">
        <v>4</v>
      </c>
      <c r="B236" s="390"/>
      <c r="C236" s="391"/>
      <c r="D236" s="383" t="s">
        <v>9</v>
      </c>
      <c r="E236" s="374">
        <f>SUM(E237)</f>
        <v>0</v>
      </c>
      <c r="F236" s="374">
        <f t="shared" ref="F236:H238" si="75">SUM(F237)</f>
        <v>0</v>
      </c>
      <c r="G236" s="374">
        <f t="shared" si="75"/>
        <v>0</v>
      </c>
      <c r="H236" s="374">
        <f t="shared" si="75"/>
        <v>0</v>
      </c>
      <c r="I236" s="375" t="e">
        <f t="shared" si="71"/>
        <v>#DIV/0!</v>
      </c>
      <c r="J236" s="448" t="e">
        <f t="shared" si="67"/>
        <v>#DIV/0!</v>
      </c>
    </row>
    <row r="237" spans="1:10" s="134" customFormat="1" ht="25.5" x14ac:dyDescent="0.25">
      <c r="A237" s="316">
        <v>42</v>
      </c>
      <c r="B237" s="317"/>
      <c r="C237" s="318"/>
      <c r="D237" s="220" t="s">
        <v>23</v>
      </c>
      <c r="E237" s="339">
        <f>SUM(E238)</f>
        <v>0</v>
      </c>
      <c r="F237" s="341">
        <f t="shared" si="75"/>
        <v>0</v>
      </c>
      <c r="G237" s="341">
        <f t="shared" si="75"/>
        <v>0</v>
      </c>
      <c r="H237" s="341">
        <f t="shared" si="75"/>
        <v>0</v>
      </c>
      <c r="I237" s="323" t="e">
        <f t="shared" si="71"/>
        <v>#DIV/0!</v>
      </c>
      <c r="J237" s="449" t="e">
        <f t="shared" si="67"/>
        <v>#DIV/0!</v>
      </c>
    </row>
    <row r="238" spans="1:10" x14ac:dyDescent="0.25">
      <c r="A238" s="545">
        <v>422</v>
      </c>
      <c r="B238" s="545"/>
      <c r="C238" s="545"/>
      <c r="D238" s="73" t="s">
        <v>239</v>
      </c>
      <c r="E238" s="340">
        <f>SUM(E239)</f>
        <v>0</v>
      </c>
      <c r="F238" s="341">
        <f t="shared" si="75"/>
        <v>0</v>
      </c>
      <c r="G238" s="341">
        <f t="shared" si="75"/>
        <v>0</v>
      </c>
      <c r="H238" s="341">
        <f t="shared" si="75"/>
        <v>0</v>
      </c>
      <c r="I238" s="327" t="e">
        <f t="shared" si="71"/>
        <v>#DIV/0!</v>
      </c>
      <c r="J238" s="446" t="e">
        <f t="shared" si="67"/>
        <v>#DIV/0!</v>
      </c>
    </row>
    <row r="239" spans="1:10" s="134" customFormat="1" x14ac:dyDescent="0.25">
      <c r="A239" s="287">
        <v>4221</v>
      </c>
      <c r="B239" s="288"/>
      <c r="C239" s="289"/>
      <c r="D239" s="295" t="s">
        <v>230</v>
      </c>
      <c r="E239" s="341"/>
      <c r="F239" s="341"/>
      <c r="G239" s="350"/>
      <c r="H239" s="341"/>
      <c r="I239" s="97" t="e">
        <f t="shared" si="71"/>
        <v>#DIV/0!</v>
      </c>
      <c r="J239" s="447" t="e">
        <f t="shared" si="67"/>
        <v>#DIV/0!</v>
      </c>
    </row>
    <row r="240" spans="1:10" ht="25.5" x14ac:dyDescent="0.25">
      <c r="A240" s="518" t="s">
        <v>95</v>
      </c>
      <c r="B240" s="518"/>
      <c r="C240" s="518"/>
      <c r="D240" s="71" t="s">
        <v>100</v>
      </c>
      <c r="E240" s="344">
        <f>SUM(E241+E252+E266)</f>
        <v>0</v>
      </c>
      <c r="F240" s="344">
        <v>2389</v>
      </c>
      <c r="G240" s="344">
        <f>SUM(G241+G252+G266)</f>
        <v>0</v>
      </c>
      <c r="H240" s="344">
        <v>0</v>
      </c>
      <c r="I240" s="325" t="e">
        <f t="shared" si="71"/>
        <v>#DIV/0!</v>
      </c>
      <c r="J240" s="442">
        <f t="shared" si="67"/>
        <v>0</v>
      </c>
    </row>
    <row r="241" spans="1:10" ht="25.5" x14ac:dyDescent="0.25">
      <c r="A241" s="522" t="s">
        <v>101</v>
      </c>
      <c r="B241" s="522"/>
      <c r="C241" s="522"/>
      <c r="D241" s="297" t="s">
        <v>102</v>
      </c>
      <c r="E241" s="338">
        <f t="shared" ref="E241:G242" si="76">SUM(E242)</f>
        <v>0</v>
      </c>
      <c r="F241" s="338">
        <v>2389</v>
      </c>
      <c r="G241" s="338">
        <f t="shared" si="76"/>
        <v>0</v>
      </c>
      <c r="H241" s="338">
        <v>0</v>
      </c>
      <c r="I241" s="326" t="e">
        <f t="shared" si="71"/>
        <v>#DIV/0!</v>
      </c>
      <c r="J241" s="443">
        <f t="shared" si="67"/>
        <v>0</v>
      </c>
    </row>
    <row r="242" spans="1:10" x14ac:dyDescent="0.25">
      <c r="A242" s="520">
        <v>3</v>
      </c>
      <c r="B242" s="520"/>
      <c r="C242" s="520"/>
      <c r="D242" s="388" t="s">
        <v>7</v>
      </c>
      <c r="E242" s="374">
        <f t="shared" si="76"/>
        <v>0</v>
      </c>
      <c r="F242" s="374"/>
      <c r="G242" s="374">
        <f t="shared" si="76"/>
        <v>0</v>
      </c>
      <c r="H242" s="374">
        <f>SUM(H243)</f>
        <v>0</v>
      </c>
      <c r="I242" s="375" t="e">
        <f t="shared" si="71"/>
        <v>#DIV/0!</v>
      </c>
      <c r="J242" s="448" t="e">
        <f t="shared" si="67"/>
        <v>#DIV/0!</v>
      </c>
    </row>
    <row r="243" spans="1:10" x14ac:dyDescent="0.25">
      <c r="A243" s="521">
        <v>32</v>
      </c>
      <c r="B243" s="521"/>
      <c r="C243" s="521"/>
      <c r="D243" s="394" t="s">
        <v>16</v>
      </c>
      <c r="E243" s="364">
        <f>SUM(E246+E248)</f>
        <v>0</v>
      </c>
      <c r="F243" s="364"/>
      <c r="G243" s="364">
        <f t="shared" ref="G243" si="77">SUM(G246+G248)</f>
        <v>0</v>
      </c>
      <c r="H243" s="364"/>
      <c r="I243" s="396" t="e">
        <f t="shared" si="71"/>
        <v>#DIV/0!</v>
      </c>
      <c r="J243" s="445" t="e">
        <f t="shared" si="67"/>
        <v>#DIV/0!</v>
      </c>
    </row>
    <row r="244" spans="1:10" s="134" customFormat="1" x14ac:dyDescent="0.25">
      <c r="A244" s="549">
        <v>321</v>
      </c>
      <c r="B244" s="550"/>
      <c r="C244" s="551"/>
      <c r="D244" s="300" t="s">
        <v>171</v>
      </c>
      <c r="E244" s="341"/>
      <c r="F244" s="341"/>
      <c r="G244" s="341"/>
      <c r="H244" s="341"/>
      <c r="I244" s="97"/>
      <c r="J244" s="447" t="e">
        <f t="shared" si="67"/>
        <v>#DIV/0!</v>
      </c>
    </row>
    <row r="245" spans="1:10" s="134" customFormat="1" x14ac:dyDescent="0.25">
      <c r="A245" s="422">
        <v>322</v>
      </c>
      <c r="B245" s="423"/>
      <c r="C245" s="424"/>
      <c r="D245" s="300" t="s">
        <v>175</v>
      </c>
      <c r="E245" s="341"/>
      <c r="F245" s="341"/>
      <c r="G245" s="341"/>
      <c r="H245" s="341"/>
      <c r="I245" s="97"/>
      <c r="J245" s="447" t="e">
        <f t="shared" si="67"/>
        <v>#DIV/0!</v>
      </c>
    </row>
    <row r="246" spans="1:10" s="134" customFormat="1" x14ac:dyDescent="0.25">
      <c r="A246" s="287">
        <v>323</v>
      </c>
      <c r="B246" s="288"/>
      <c r="C246" s="289"/>
      <c r="D246" s="300" t="s">
        <v>182</v>
      </c>
      <c r="E246" s="341">
        <f>SUM(E247)</f>
        <v>0</v>
      </c>
      <c r="F246" s="341">
        <v>2389</v>
      </c>
      <c r="G246" s="341">
        <f t="shared" ref="G246" si="78">SUM(G247)</f>
        <v>0</v>
      </c>
      <c r="H246" s="341">
        <v>0</v>
      </c>
      <c r="I246" s="327" t="e">
        <f t="shared" si="71"/>
        <v>#DIV/0!</v>
      </c>
      <c r="J246" s="446">
        <f t="shared" si="67"/>
        <v>0</v>
      </c>
    </row>
    <row r="247" spans="1:10" s="134" customFormat="1" x14ac:dyDescent="0.25">
      <c r="A247" s="308">
        <v>3231</v>
      </c>
      <c r="B247" s="309"/>
      <c r="C247" s="310"/>
      <c r="D247" s="319" t="s">
        <v>231</v>
      </c>
      <c r="E247" s="341"/>
      <c r="F247" s="341"/>
      <c r="G247" s="350"/>
      <c r="H247" s="341"/>
      <c r="I247" s="97" t="e">
        <f t="shared" si="71"/>
        <v>#DIV/0!</v>
      </c>
      <c r="J247" s="447" t="e">
        <f t="shared" si="67"/>
        <v>#DIV/0!</v>
      </c>
    </row>
    <row r="248" spans="1:10" s="134" customFormat="1" ht="25.5" x14ac:dyDescent="0.25">
      <c r="A248" s="308">
        <v>329</v>
      </c>
      <c r="B248" s="309"/>
      <c r="C248" s="309"/>
      <c r="D248" s="48" t="s">
        <v>192</v>
      </c>
      <c r="E248" s="358">
        <f>SUM(E249)</f>
        <v>0</v>
      </c>
      <c r="F248" s="358"/>
      <c r="G248" s="358">
        <f>SUM(G249)</f>
        <v>0</v>
      </c>
      <c r="H248" s="358"/>
      <c r="I248" s="327" t="e">
        <f t="shared" si="71"/>
        <v>#DIV/0!</v>
      </c>
      <c r="J248" s="446" t="e">
        <f t="shared" si="67"/>
        <v>#DIV/0!</v>
      </c>
    </row>
    <row r="249" spans="1:10" s="134" customFormat="1" x14ac:dyDescent="0.25">
      <c r="A249" s="308">
        <v>381</v>
      </c>
      <c r="B249" s="309"/>
      <c r="C249" s="310"/>
      <c r="D249" s="330" t="s">
        <v>158</v>
      </c>
      <c r="E249" s="341"/>
      <c r="F249" s="341"/>
      <c r="G249" s="350"/>
      <c r="H249" s="341"/>
      <c r="I249" s="97" t="e">
        <f t="shared" si="71"/>
        <v>#DIV/0!</v>
      </c>
      <c r="J249" s="447" t="e">
        <f t="shared" si="67"/>
        <v>#DIV/0!</v>
      </c>
    </row>
    <row r="250" spans="1:10" s="134" customFormat="1" ht="38.25" x14ac:dyDescent="0.25">
      <c r="A250" s="546" t="s">
        <v>258</v>
      </c>
      <c r="B250" s="547"/>
      <c r="C250" s="548"/>
      <c r="D250" s="425" t="s">
        <v>259</v>
      </c>
      <c r="E250" s="338"/>
      <c r="F250" s="338">
        <f>F251</f>
        <v>0</v>
      </c>
      <c r="G250" s="352"/>
      <c r="H250" s="338"/>
      <c r="I250" s="326"/>
      <c r="J250" s="443" t="e">
        <f t="shared" si="67"/>
        <v>#DIV/0!</v>
      </c>
    </row>
    <row r="251" spans="1:10" s="134" customFormat="1" x14ac:dyDescent="0.25">
      <c r="A251" s="549">
        <v>321</v>
      </c>
      <c r="B251" s="550"/>
      <c r="C251" s="551"/>
      <c r="D251" s="330" t="s">
        <v>171</v>
      </c>
      <c r="E251" s="341"/>
      <c r="F251" s="341"/>
      <c r="G251" s="350"/>
      <c r="H251" s="341"/>
      <c r="I251" s="97"/>
      <c r="J251" s="447" t="e">
        <f t="shared" si="67"/>
        <v>#DIV/0!</v>
      </c>
    </row>
    <row r="252" spans="1:10" x14ac:dyDescent="0.25">
      <c r="A252" s="540" t="s">
        <v>103</v>
      </c>
      <c r="B252" s="540"/>
      <c r="C252" s="540"/>
      <c r="D252" s="297" t="s">
        <v>104</v>
      </c>
      <c r="E252" s="338">
        <f>SUM(E253+E262)</f>
        <v>0</v>
      </c>
      <c r="F252" s="338"/>
      <c r="G252" s="338">
        <f t="shared" ref="G252:H252" si="79">SUM(G253+G262)</f>
        <v>0</v>
      </c>
      <c r="H252" s="338">
        <f t="shared" si="79"/>
        <v>0</v>
      </c>
      <c r="I252" s="326" t="e">
        <f t="shared" si="71"/>
        <v>#DIV/0!</v>
      </c>
      <c r="J252" s="443" t="e">
        <f t="shared" si="67"/>
        <v>#DIV/0!</v>
      </c>
    </row>
    <row r="253" spans="1:10" x14ac:dyDescent="0.25">
      <c r="A253" s="389">
        <v>3</v>
      </c>
      <c r="B253" s="390"/>
      <c r="C253" s="391"/>
      <c r="D253" s="383" t="s">
        <v>7</v>
      </c>
      <c r="E253" s="374">
        <f>SUM(E254)</f>
        <v>0</v>
      </c>
      <c r="F253" s="374"/>
      <c r="G253" s="374">
        <f t="shared" ref="G253:H253" si="80">SUM(G254)</f>
        <v>0</v>
      </c>
      <c r="H253" s="374">
        <f t="shared" si="80"/>
        <v>0</v>
      </c>
      <c r="I253" s="375" t="e">
        <f t="shared" si="71"/>
        <v>#DIV/0!</v>
      </c>
      <c r="J253" s="448" t="e">
        <f t="shared" si="67"/>
        <v>#DIV/0!</v>
      </c>
    </row>
    <row r="254" spans="1:10" s="134" customFormat="1" x14ac:dyDescent="0.25">
      <c r="A254" s="298">
        <v>32</v>
      </c>
      <c r="B254" s="401"/>
      <c r="C254" s="402"/>
      <c r="D254" s="403" t="s">
        <v>16</v>
      </c>
      <c r="E254" s="364">
        <f>SUM(E255+E257+E260)</f>
        <v>0</v>
      </c>
      <c r="F254" s="364"/>
      <c r="G254" s="364">
        <f t="shared" ref="G254:H254" si="81">SUM(G255+G257+G260)</f>
        <v>0</v>
      </c>
      <c r="H254" s="364">
        <f t="shared" si="81"/>
        <v>0</v>
      </c>
      <c r="I254" s="396" t="e">
        <f t="shared" si="71"/>
        <v>#DIV/0!</v>
      </c>
      <c r="J254" s="445" t="e">
        <f t="shared" si="67"/>
        <v>#DIV/0!</v>
      </c>
    </row>
    <row r="255" spans="1:10" x14ac:dyDescent="0.25">
      <c r="A255" s="280">
        <v>321</v>
      </c>
      <c r="B255" s="281"/>
      <c r="C255" s="282"/>
      <c r="D255" s="312" t="s">
        <v>171</v>
      </c>
      <c r="E255" s="340">
        <f>SUM(E256)</f>
        <v>0</v>
      </c>
      <c r="F255" s="341"/>
      <c r="G255" s="341">
        <f t="shared" ref="G255:H255" si="82">SUM(G256)</f>
        <v>0</v>
      </c>
      <c r="H255" s="341">
        <f t="shared" si="82"/>
        <v>0</v>
      </c>
      <c r="I255" s="327" t="e">
        <f t="shared" si="71"/>
        <v>#DIV/0!</v>
      </c>
      <c r="J255" s="446" t="e">
        <f t="shared" si="67"/>
        <v>#DIV/0!</v>
      </c>
    </row>
    <row r="256" spans="1:10" s="134" customFormat="1" x14ac:dyDescent="0.25">
      <c r="A256" s="308">
        <v>3211</v>
      </c>
      <c r="B256" s="309"/>
      <c r="C256" s="310"/>
      <c r="D256" s="300" t="s">
        <v>172</v>
      </c>
      <c r="E256" s="341"/>
      <c r="F256" s="341"/>
      <c r="G256" s="350"/>
      <c r="H256" s="341"/>
      <c r="I256" s="97" t="e">
        <f t="shared" si="71"/>
        <v>#DIV/0!</v>
      </c>
      <c r="J256" s="447" t="e">
        <f t="shared" si="67"/>
        <v>#DIV/0!</v>
      </c>
    </row>
    <row r="257" spans="1:10" s="134" customFormat="1" x14ac:dyDescent="0.25">
      <c r="A257" s="313">
        <v>322</v>
      </c>
      <c r="B257" s="314"/>
      <c r="C257" s="315"/>
      <c r="D257" s="312" t="s">
        <v>175</v>
      </c>
      <c r="E257" s="340">
        <f>SUM(E258+E259)</f>
        <v>0</v>
      </c>
      <c r="F257" s="341"/>
      <c r="G257" s="341">
        <f t="shared" ref="G257:H257" si="83">SUM(G258+G259)</f>
        <v>0</v>
      </c>
      <c r="H257" s="341">
        <f t="shared" si="83"/>
        <v>0</v>
      </c>
      <c r="I257" s="327" t="e">
        <f t="shared" si="71"/>
        <v>#DIV/0!</v>
      </c>
      <c r="J257" s="446" t="e">
        <f t="shared" si="67"/>
        <v>#DIV/0!</v>
      </c>
    </row>
    <row r="258" spans="1:10" s="134" customFormat="1" ht="25.5" x14ac:dyDescent="0.25">
      <c r="A258" s="308">
        <v>3221</v>
      </c>
      <c r="B258" s="309"/>
      <c r="C258" s="310"/>
      <c r="D258" s="300" t="s">
        <v>228</v>
      </c>
      <c r="E258" s="341"/>
      <c r="F258" s="341"/>
      <c r="G258" s="350"/>
      <c r="H258" s="341"/>
      <c r="I258" s="97" t="e">
        <f t="shared" si="71"/>
        <v>#DIV/0!</v>
      </c>
      <c r="J258" s="447" t="e">
        <f t="shared" si="67"/>
        <v>#DIV/0!</v>
      </c>
    </row>
    <row r="259" spans="1:10" s="134" customFormat="1" x14ac:dyDescent="0.25">
      <c r="A259" s="308">
        <v>3225</v>
      </c>
      <c r="B259" s="309"/>
      <c r="C259" s="310"/>
      <c r="D259" s="300" t="s">
        <v>229</v>
      </c>
      <c r="E259" s="341"/>
      <c r="F259" s="341"/>
      <c r="G259" s="350"/>
      <c r="H259" s="341"/>
      <c r="I259" s="97" t="e">
        <f t="shared" si="71"/>
        <v>#DIV/0!</v>
      </c>
      <c r="J259" s="447" t="e">
        <f t="shared" si="67"/>
        <v>#DIV/0!</v>
      </c>
    </row>
    <row r="260" spans="1:10" s="134" customFormat="1" x14ac:dyDescent="0.25">
      <c r="A260" s="313">
        <v>323</v>
      </c>
      <c r="B260" s="314"/>
      <c r="C260" s="315"/>
      <c r="D260" s="312" t="s">
        <v>182</v>
      </c>
      <c r="E260" s="340">
        <f>SUM(E261)</f>
        <v>0</v>
      </c>
      <c r="F260" s="341"/>
      <c r="G260" s="341">
        <f t="shared" ref="G260:H260" si="84">SUM(G261)</f>
        <v>0</v>
      </c>
      <c r="H260" s="341">
        <f t="shared" si="84"/>
        <v>0</v>
      </c>
      <c r="I260" s="327" t="e">
        <f t="shared" si="71"/>
        <v>#DIV/0!</v>
      </c>
      <c r="J260" s="446" t="e">
        <f t="shared" si="67"/>
        <v>#DIV/0!</v>
      </c>
    </row>
    <row r="261" spans="1:10" s="134" customFormat="1" x14ac:dyDescent="0.25">
      <c r="A261" s="308">
        <v>3239</v>
      </c>
      <c r="B261" s="309"/>
      <c r="C261" s="310"/>
      <c r="D261" s="300" t="s">
        <v>191</v>
      </c>
      <c r="E261" s="341"/>
      <c r="F261" s="341"/>
      <c r="G261" s="350"/>
      <c r="H261" s="341"/>
      <c r="I261" s="97" t="e">
        <f t="shared" si="71"/>
        <v>#DIV/0!</v>
      </c>
      <c r="J261" s="447" t="e">
        <f t="shared" si="67"/>
        <v>#DIV/0!</v>
      </c>
    </row>
    <row r="262" spans="1:10" ht="25.5" x14ac:dyDescent="0.25">
      <c r="A262" s="525">
        <v>4</v>
      </c>
      <c r="B262" s="525"/>
      <c r="C262" s="525"/>
      <c r="D262" s="388" t="s">
        <v>9</v>
      </c>
      <c r="E262" s="374">
        <f>SUM(E263)</f>
        <v>0</v>
      </c>
      <c r="F262" s="374"/>
      <c r="G262" s="374">
        <f t="shared" ref="G262:H264" si="85">SUM(G263)</f>
        <v>0</v>
      </c>
      <c r="H262" s="374">
        <f t="shared" si="85"/>
        <v>0</v>
      </c>
      <c r="I262" s="375" t="e">
        <f t="shared" si="71"/>
        <v>#DIV/0!</v>
      </c>
      <c r="J262" s="448" t="e">
        <f t="shared" si="67"/>
        <v>#DIV/0!</v>
      </c>
    </row>
    <row r="263" spans="1:10" ht="25.5" x14ac:dyDescent="0.25">
      <c r="A263" s="521">
        <v>42</v>
      </c>
      <c r="B263" s="521"/>
      <c r="C263" s="521"/>
      <c r="D263" s="404" t="s">
        <v>23</v>
      </c>
      <c r="E263" s="364">
        <f>SUM(E264)</f>
        <v>0</v>
      </c>
      <c r="F263" s="364"/>
      <c r="G263" s="364">
        <f t="shared" si="85"/>
        <v>0</v>
      </c>
      <c r="H263" s="364">
        <f t="shared" si="85"/>
        <v>0</v>
      </c>
      <c r="I263" s="396" t="e">
        <f t="shared" si="71"/>
        <v>#DIV/0!</v>
      </c>
      <c r="J263" s="445" t="e">
        <f t="shared" si="67"/>
        <v>#DIV/0!</v>
      </c>
    </row>
    <row r="264" spans="1:10" s="134" customFormat="1" x14ac:dyDescent="0.25">
      <c r="A264" s="280">
        <v>422</v>
      </c>
      <c r="B264" s="281"/>
      <c r="C264" s="282"/>
      <c r="D264" s="296" t="s">
        <v>239</v>
      </c>
      <c r="E264" s="340">
        <f>SUM(E265)</f>
        <v>0</v>
      </c>
      <c r="F264" s="341"/>
      <c r="G264" s="341">
        <f t="shared" si="85"/>
        <v>0</v>
      </c>
      <c r="H264" s="341">
        <f t="shared" si="85"/>
        <v>0</v>
      </c>
      <c r="I264" s="327" t="e">
        <f t="shared" si="71"/>
        <v>#DIV/0!</v>
      </c>
      <c r="J264" s="446" t="e">
        <f t="shared" si="67"/>
        <v>#DIV/0!</v>
      </c>
    </row>
    <row r="265" spans="1:10" s="134" customFormat="1" x14ac:dyDescent="0.25">
      <c r="A265" s="287">
        <v>4221</v>
      </c>
      <c r="B265" s="288"/>
      <c r="C265" s="289"/>
      <c r="D265" s="295" t="s">
        <v>230</v>
      </c>
      <c r="E265" s="341"/>
      <c r="F265" s="341"/>
      <c r="G265" s="350"/>
      <c r="H265" s="341"/>
      <c r="I265" s="97" t="e">
        <f t="shared" si="71"/>
        <v>#DIV/0!</v>
      </c>
      <c r="J265" s="447" t="e">
        <f t="shared" si="67"/>
        <v>#DIV/0!</v>
      </c>
    </row>
    <row r="266" spans="1:10" s="134" customFormat="1" ht="25.5" x14ac:dyDescent="0.25">
      <c r="A266" s="524" t="s">
        <v>247</v>
      </c>
      <c r="B266" s="524"/>
      <c r="C266" s="524"/>
      <c r="D266" s="297" t="s">
        <v>248</v>
      </c>
      <c r="E266" s="338">
        <f>SUM(E267+E276)</f>
        <v>0</v>
      </c>
      <c r="F266" s="338">
        <f t="shared" ref="F266:H266" si="86">SUM(F267+F276)</f>
        <v>0</v>
      </c>
      <c r="G266" s="338">
        <f t="shared" si="86"/>
        <v>0</v>
      </c>
      <c r="H266" s="338">
        <f t="shared" si="86"/>
        <v>0</v>
      </c>
      <c r="I266" s="326" t="e">
        <f t="shared" si="71"/>
        <v>#DIV/0!</v>
      </c>
      <c r="J266" s="443" t="e">
        <f t="shared" si="67"/>
        <v>#DIV/0!</v>
      </c>
    </row>
    <row r="267" spans="1:10" s="134" customFormat="1" x14ac:dyDescent="0.25">
      <c r="A267" s="299">
        <v>3</v>
      </c>
      <c r="B267" s="390"/>
      <c r="C267" s="391"/>
      <c r="D267" s="383" t="s">
        <v>7</v>
      </c>
      <c r="E267" s="374">
        <f>SUM(E268)</f>
        <v>0</v>
      </c>
      <c r="F267" s="374">
        <f t="shared" ref="F267:H267" si="87">SUM(F268)</f>
        <v>0</v>
      </c>
      <c r="G267" s="374">
        <f t="shared" si="87"/>
        <v>0</v>
      </c>
      <c r="H267" s="374">
        <f t="shared" si="87"/>
        <v>0</v>
      </c>
      <c r="I267" s="375" t="e">
        <f t="shared" si="71"/>
        <v>#DIV/0!</v>
      </c>
      <c r="J267" s="448" t="e">
        <f t="shared" si="67"/>
        <v>#DIV/0!</v>
      </c>
    </row>
    <row r="268" spans="1:10" s="134" customFormat="1" x14ac:dyDescent="0.25">
      <c r="A268" s="298">
        <v>32</v>
      </c>
      <c r="B268" s="401"/>
      <c r="C268" s="402"/>
      <c r="D268" s="403" t="s">
        <v>16</v>
      </c>
      <c r="E268" s="364">
        <f>SUM(E269+E271+E273)</f>
        <v>0</v>
      </c>
      <c r="F268" s="364">
        <f t="shared" ref="F268:H268" si="88">SUM(F269+F271+F273)</f>
        <v>0</v>
      </c>
      <c r="G268" s="364">
        <f t="shared" si="88"/>
        <v>0</v>
      </c>
      <c r="H268" s="364">
        <f t="shared" si="88"/>
        <v>0</v>
      </c>
      <c r="I268" s="396" t="e">
        <f t="shared" si="71"/>
        <v>#DIV/0!</v>
      </c>
      <c r="J268" s="445" t="e">
        <f t="shared" si="67"/>
        <v>#DIV/0!</v>
      </c>
    </row>
    <row r="269" spans="1:10" s="134" customFormat="1" x14ac:dyDescent="0.25">
      <c r="A269" s="280">
        <v>321</v>
      </c>
      <c r="B269" s="281"/>
      <c r="C269" s="282"/>
      <c r="D269" s="312" t="s">
        <v>171</v>
      </c>
      <c r="E269" s="340">
        <f>SUM(E270)</f>
        <v>0</v>
      </c>
      <c r="F269" s="341">
        <f t="shared" ref="F269:H269" si="89">SUM(F270)</f>
        <v>0</v>
      </c>
      <c r="G269" s="341">
        <f t="shared" si="89"/>
        <v>0</v>
      </c>
      <c r="H269" s="341">
        <f t="shared" si="89"/>
        <v>0</v>
      </c>
      <c r="I269" s="327" t="e">
        <f t="shared" si="71"/>
        <v>#DIV/0!</v>
      </c>
      <c r="J269" s="446" t="e">
        <f t="shared" si="67"/>
        <v>#DIV/0!</v>
      </c>
    </row>
    <row r="270" spans="1:10" x14ac:dyDescent="0.25">
      <c r="A270" s="308">
        <v>3211</v>
      </c>
      <c r="B270" s="309"/>
      <c r="C270" s="310"/>
      <c r="D270" s="300" t="s">
        <v>172</v>
      </c>
      <c r="E270" s="341"/>
      <c r="F270" s="341"/>
      <c r="G270" s="350"/>
      <c r="H270" s="341"/>
      <c r="I270" s="97" t="e">
        <f t="shared" si="71"/>
        <v>#DIV/0!</v>
      </c>
      <c r="J270" s="447" t="e">
        <f t="shared" si="67"/>
        <v>#DIV/0!</v>
      </c>
    </row>
    <row r="271" spans="1:10" x14ac:dyDescent="0.25">
      <c r="A271" s="313">
        <v>322</v>
      </c>
      <c r="B271" s="314"/>
      <c r="C271" s="315"/>
      <c r="D271" s="312" t="s">
        <v>175</v>
      </c>
      <c r="E271" s="340">
        <f>SUM(E272+E273)</f>
        <v>0</v>
      </c>
      <c r="F271" s="341">
        <f t="shared" ref="F271:H271" si="90">SUM(F272+F273)</f>
        <v>0</v>
      </c>
      <c r="G271" s="341">
        <f t="shared" si="90"/>
        <v>0</v>
      </c>
      <c r="H271" s="341">
        <f t="shared" si="90"/>
        <v>0</v>
      </c>
      <c r="I271" s="327" t="e">
        <f t="shared" si="71"/>
        <v>#DIV/0!</v>
      </c>
      <c r="J271" s="446" t="e">
        <f t="shared" si="67"/>
        <v>#DIV/0!</v>
      </c>
    </row>
    <row r="272" spans="1:10" ht="25.5" x14ac:dyDescent="0.25">
      <c r="A272" s="308">
        <v>3221</v>
      </c>
      <c r="B272" s="309"/>
      <c r="C272" s="310"/>
      <c r="D272" s="300" t="s">
        <v>228</v>
      </c>
      <c r="E272" s="341"/>
      <c r="F272" s="341"/>
      <c r="G272" s="350"/>
      <c r="H272" s="341"/>
      <c r="I272" s="97" t="e">
        <f t="shared" si="71"/>
        <v>#DIV/0!</v>
      </c>
      <c r="J272" s="447" t="e">
        <f t="shared" si="67"/>
        <v>#DIV/0!</v>
      </c>
    </row>
    <row r="273" spans="1:12" x14ac:dyDescent="0.25">
      <c r="A273" s="308">
        <v>3225</v>
      </c>
      <c r="B273" s="309"/>
      <c r="C273" s="310"/>
      <c r="D273" s="300" t="s">
        <v>229</v>
      </c>
      <c r="E273" s="341"/>
      <c r="F273" s="341"/>
      <c r="G273" s="350"/>
      <c r="H273" s="341"/>
      <c r="I273" s="97" t="e">
        <f t="shared" si="71"/>
        <v>#DIV/0!</v>
      </c>
      <c r="J273" s="447" t="e">
        <f t="shared" si="67"/>
        <v>#DIV/0!</v>
      </c>
    </row>
    <row r="274" spans="1:12" x14ac:dyDescent="0.25">
      <c r="A274" s="313">
        <v>323</v>
      </c>
      <c r="B274" s="314"/>
      <c r="C274" s="315"/>
      <c r="D274" s="312" t="s">
        <v>182</v>
      </c>
      <c r="E274" s="351">
        <f>SUM(E275)</f>
        <v>0</v>
      </c>
      <c r="F274" s="359">
        <f t="shared" ref="F274:H274" si="91">SUM(F275)</f>
        <v>0</v>
      </c>
      <c r="G274" s="359">
        <f t="shared" si="91"/>
        <v>0</v>
      </c>
      <c r="H274" s="359">
        <f t="shared" si="91"/>
        <v>0</v>
      </c>
      <c r="I274" s="327" t="e">
        <f>SUM(H274/F274*100)</f>
        <v>#DIV/0!</v>
      </c>
      <c r="J274" s="446" t="e">
        <f t="shared" si="67"/>
        <v>#DIV/0!</v>
      </c>
    </row>
    <row r="275" spans="1:12" x14ac:dyDescent="0.25">
      <c r="A275" s="308">
        <v>3239</v>
      </c>
      <c r="B275" s="309"/>
      <c r="C275" s="310"/>
      <c r="D275" s="300" t="s">
        <v>191</v>
      </c>
      <c r="E275" s="341"/>
      <c r="F275" s="341"/>
      <c r="G275" s="350"/>
      <c r="H275" s="341"/>
      <c r="I275" s="97" t="e">
        <f t="shared" si="71"/>
        <v>#DIV/0!</v>
      </c>
      <c r="J275" s="447" t="e">
        <f t="shared" si="67"/>
        <v>#DIV/0!</v>
      </c>
    </row>
    <row r="276" spans="1:12" ht="25.5" x14ac:dyDescent="0.25">
      <c r="A276" s="525">
        <v>4</v>
      </c>
      <c r="B276" s="525"/>
      <c r="C276" s="525"/>
      <c r="D276" s="388" t="s">
        <v>9</v>
      </c>
      <c r="E276" s="374">
        <f>SUM(E277)</f>
        <v>0</v>
      </c>
      <c r="F276" s="374">
        <f t="shared" ref="F276:H278" si="92">SUM(F277)</f>
        <v>0</v>
      </c>
      <c r="G276" s="374">
        <f t="shared" si="92"/>
        <v>0</v>
      </c>
      <c r="H276" s="374">
        <f t="shared" si="92"/>
        <v>0</v>
      </c>
      <c r="I276" s="375" t="e">
        <f t="shared" si="71"/>
        <v>#DIV/0!</v>
      </c>
      <c r="J276" s="448" t="e">
        <f t="shared" si="67"/>
        <v>#DIV/0!</v>
      </c>
    </row>
    <row r="277" spans="1:12" ht="25.5" x14ac:dyDescent="0.25">
      <c r="A277" s="521">
        <v>42</v>
      </c>
      <c r="B277" s="521"/>
      <c r="C277" s="521"/>
      <c r="D277" s="404" t="s">
        <v>23</v>
      </c>
      <c r="E277" s="364">
        <f>SUM(E278)</f>
        <v>0</v>
      </c>
      <c r="F277" s="364">
        <f t="shared" si="92"/>
        <v>0</v>
      </c>
      <c r="G277" s="364">
        <f t="shared" si="92"/>
        <v>0</v>
      </c>
      <c r="H277" s="364">
        <f t="shared" si="92"/>
        <v>0</v>
      </c>
      <c r="I277" s="396" t="e">
        <f t="shared" si="71"/>
        <v>#DIV/0!</v>
      </c>
      <c r="J277" s="445" t="e">
        <f t="shared" ref="J277:J343" si="93">H277/F277*100</f>
        <v>#DIV/0!</v>
      </c>
    </row>
    <row r="278" spans="1:12" x14ac:dyDescent="0.25">
      <c r="A278" s="280">
        <v>422</v>
      </c>
      <c r="B278" s="281"/>
      <c r="C278" s="282"/>
      <c r="D278" s="296" t="s">
        <v>239</v>
      </c>
      <c r="E278" s="340">
        <f>SUM(E279)</f>
        <v>0</v>
      </c>
      <c r="F278" s="341">
        <f t="shared" si="92"/>
        <v>0</v>
      </c>
      <c r="G278" s="341">
        <f t="shared" si="92"/>
        <v>0</v>
      </c>
      <c r="H278" s="341">
        <f t="shared" si="92"/>
        <v>0</v>
      </c>
      <c r="I278" s="327" t="e">
        <f t="shared" si="71"/>
        <v>#DIV/0!</v>
      </c>
      <c r="J278" s="446" t="e">
        <f t="shared" si="93"/>
        <v>#DIV/0!</v>
      </c>
    </row>
    <row r="279" spans="1:12" x14ac:dyDescent="0.25">
      <c r="A279" s="287">
        <v>4221</v>
      </c>
      <c r="B279" s="288"/>
      <c r="C279" s="289"/>
      <c r="D279" s="295" t="s">
        <v>230</v>
      </c>
      <c r="E279" s="341"/>
      <c r="F279" s="341"/>
      <c r="G279" s="350"/>
      <c r="H279" s="341"/>
      <c r="I279" s="97" t="e">
        <f t="shared" si="71"/>
        <v>#DIV/0!</v>
      </c>
      <c r="J279" s="447" t="e">
        <f t="shared" si="93"/>
        <v>#DIV/0!</v>
      </c>
    </row>
    <row r="280" spans="1:12" ht="25.5" x14ac:dyDescent="0.25">
      <c r="A280" s="518" t="s">
        <v>96</v>
      </c>
      <c r="B280" s="518"/>
      <c r="C280" s="518"/>
      <c r="D280" s="71" t="s">
        <v>105</v>
      </c>
      <c r="E280" s="337">
        <f>SUM(E281+E302)</f>
        <v>0</v>
      </c>
      <c r="F280" s="337">
        <v>1657</v>
      </c>
      <c r="G280" s="337">
        <f>SUM(G281+G302)</f>
        <v>0</v>
      </c>
      <c r="H280" s="337">
        <v>927</v>
      </c>
      <c r="I280" s="325" t="e">
        <f t="shared" si="71"/>
        <v>#DIV/0!</v>
      </c>
      <c r="J280" s="442">
        <f t="shared" si="93"/>
        <v>55.944477972238985</v>
      </c>
    </row>
    <row r="281" spans="1:12" ht="25.5" x14ac:dyDescent="0.25">
      <c r="A281" s="522" t="s">
        <v>106</v>
      </c>
      <c r="B281" s="522"/>
      <c r="C281" s="522"/>
      <c r="D281" s="297" t="s">
        <v>107</v>
      </c>
      <c r="E281" s="338">
        <f>SUM(E284)</f>
        <v>0</v>
      </c>
      <c r="F281" s="470">
        <v>850</v>
      </c>
      <c r="G281" s="338">
        <f t="shared" ref="G281" si="94">SUM(G284)</f>
        <v>0</v>
      </c>
      <c r="H281" s="470">
        <v>148.59</v>
      </c>
      <c r="I281" s="326" t="e">
        <f t="shared" si="71"/>
        <v>#DIV/0!</v>
      </c>
      <c r="J281" s="443">
        <f t="shared" si="93"/>
        <v>17.481176470588235</v>
      </c>
      <c r="L281" s="104"/>
    </row>
    <row r="282" spans="1:12" s="134" customFormat="1" x14ac:dyDescent="0.25">
      <c r="A282" s="287">
        <v>311</v>
      </c>
      <c r="B282" s="288"/>
      <c r="C282" s="289"/>
      <c r="D282" s="300" t="s">
        <v>221</v>
      </c>
      <c r="E282" s="341"/>
      <c r="F282" s="341"/>
      <c r="G282" s="341"/>
      <c r="H282" s="341"/>
      <c r="I282" s="97"/>
      <c r="J282" s="447"/>
      <c r="L282" s="104"/>
    </row>
    <row r="283" spans="1:12" s="134" customFormat="1" x14ac:dyDescent="0.25">
      <c r="A283" s="287">
        <v>313</v>
      </c>
      <c r="B283" s="288"/>
      <c r="C283" s="289"/>
      <c r="D283" s="300" t="s">
        <v>168</v>
      </c>
      <c r="E283" s="341"/>
      <c r="F283" s="341"/>
      <c r="G283" s="341"/>
      <c r="H283" s="341"/>
      <c r="I283" s="97"/>
      <c r="J283" s="447"/>
      <c r="L283" s="104"/>
    </row>
    <row r="284" spans="1:12" x14ac:dyDescent="0.25">
      <c r="A284" s="299">
        <v>3</v>
      </c>
      <c r="B284" s="390"/>
      <c r="C284" s="391"/>
      <c r="D284" s="383" t="s">
        <v>7</v>
      </c>
      <c r="E284" s="374">
        <f>SUM(E285+E294)</f>
        <v>0</v>
      </c>
      <c r="F284" s="374"/>
      <c r="G284" s="374">
        <f>SUM(G285+G294)</f>
        <v>0</v>
      </c>
      <c r="H284" s="374"/>
      <c r="I284" s="375" t="e">
        <f t="shared" si="71"/>
        <v>#DIV/0!</v>
      </c>
      <c r="J284" s="448" t="e">
        <f t="shared" si="93"/>
        <v>#DIV/0!</v>
      </c>
    </row>
    <row r="285" spans="1:12" x14ac:dyDescent="0.25">
      <c r="A285" s="298">
        <v>32</v>
      </c>
      <c r="B285" s="401"/>
      <c r="C285" s="402"/>
      <c r="D285" s="403" t="s">
        <v>16</v>
      </c>
      <c r="E285" s="364">
        <f>SUM(E286+E288+E291)</f>
        <v>0</v>
      </c>
      <c r="F285" s="364"/>
      <c r="G285" s="364">
        <f t="shared" ref="G285" si="95">SUM(G286+G288+G291)</f>
        <v>0</v>
      </c>
      <c r="H285" s="364"/>
      <c r="I285" s="396" t="e">
        <f t="shared" si="71"/>
        <v>#DIV/0!</v>
      </c>
      <c r="J285" s="445" t="e">
        <f t="shared" si="93"/>
        <v>#DIV/0!</v>
      </c>
    </row>
    <row r="286" spans="1:12" x14ac:dyDescent="0.25">
      <c r="A286" s="280">
        <v>321</v>
      </c>
      <c r="B286" s="281"/>
      <c r="C286" s="282"/>
      <c r="D286" s="312" t="s">
        <v>171</v>
      </c>
      <c r="E286" s="340">
        <f>SUM(E287)</f>
        <v>0</v>
      </c>
      <c r="F286" s="341"/>
      <c r="G286" s="341">
        <f t="shared" ref="G286" si="96">SUM(G287)</f>
        <v>0</v>
      </c>
      <c r="H286" s="341"/>
      <c r="I286" s="327" t="e">
        <f t="shared" si="71"/>
        <v>#DIV/0!</v>
      </c>
      <c r="J286" s="446" t="e">
        <f t="shared" si="93"/>
        <v>#DIV/0!</v>
      </c>
    </row>
    <row r="287" spans="1:12" s="134" customFormat="1" x14ac:dyDescent="0.25">
      <c r="A287" s="308">
        <v>3211</v>
      </c>
      <c r="B287" s="309"/>
      <c r="C287" s="310"/>
      <c r="D287" s="300" t="s">
        <v>172</v>
      </c>
      <c r="E287" s="341"/>
      <c r="F287" s="341"/>
      <c r="G287" s="350"/>
      <c r="H287" s="341"/>
      <c r="I287" s="97" t="e">
        <f t="shared" si="71"/>
        <v>#DIV/0!</v>
      </c>
      <c r="J287" s="447" t="e">
        <f t="shared" si="93"/>
        <v>#DIV/0!</v>
      </c>
    </row>
    <row r="288" spans="1:12" x14ac:dyDescent="0.25">
      <c r="A288" s="313">
        <v>322</v>
      </c>
      <c r="B288" s="314"/>
      <c r="C288" s="315"/>
      <c r="D288" s="312" t="s">
        <v>175</v>
      </c>
      <c r="E288" s="340">
        <f>SUM(E289+E290)</f>
        <v>0</v>
      </c>
      <c r="F288" s="341"/>
      <c r="G288" s="341">
        <f t="shared" ref="G288" si="97">SUM(G289+G290)</f>
        <v>0</v>
      </c>
      <c r="H288" s="341"/>
      <c r="I288" s="327" t="e">
        <f t="shared" si="71"/>
        <v>#DIV/0!</v>
      </c>
      <c r="J288" s="446" t="e">
        <f t="shared" si="93"/>
        <v>#DIV/0!</v>
      </c>
    </row>
    <row r="289" spans="1:12" ht="25.5" x14ac:dyDescent="0.25">
      <c r="A289" s="308">
        <v>3221</v>
      </c>
      <c r="B289" s="309"/>
      <c r="C289" s="310"/>
      <c r="D289" s="300" t="s">
        <v>228</v>
      </c>
      <c r="E289" s="341"/>
      <c r="F289" s="341"/>
      <c r="G289" s="350"/>
      <c r="H289" s="341"/>
      <c r="I289" s="97" t="e">
        <f t="shared" si="71"/>
        <v>#DIV/0!</v>
      </c>
      <c r="J289" s="447" t="e">
        <f t="shared" si="93"/>
        <v>#DIV/0!</v>
      </c>
    </row>
    <row r="290" spans="1:12" x14ac:dyDescent="0.25">
      <c r="A290" s="308">
        <v>3225</v>
      </c>
      <c r="B290" s="309"/>
      <c r="C290" s="310"/>
      <c r="D290" s="300" t="s">
        <v>229</v>
      </c>
      <c r="E290" s="341"/>
      <c r="F290" s="341"/>
      <c r="G290" s="350"/>
      <c r="H290" s="341"/>
      <c r="I290" s="97" t="e">
        <f t="shared" si="71"/>
        <v>#DIV/0!</v>
      </c>
      <c r="J290" s="447" t="e">
        <f t="shared" si="93"/>
        <v>#DIV/0!</v>
      </c>
    </row>
    <row r="291" spans="1:12" x14ac:dyDescent="0.25">
      <c r="A291" s="473">
        <v>323</v>
      </c>
      <c r="B291" s="314"/>
      <c r="C291" s="315"/>
      <c r="D291" s="312" t="s">
        <v>182</v>
      </c>
      <c r="E291" s="340">
        <f>SUM(E292)</f>
        <v>0</v>
      </c>
      <c r="F291" s="455">
        <v>850</v>
      </c>
      <c r="G291" s="341">
        <f t="shared" ref="G291" si="98">SUM(G292)</f>
        <v>0</v>
      </c>
      <c r="H291" s="455">
        <v>148.59</v>
      </c>
      <c r="I291" s="327" t="e">
        <f t="shared" si="71"/>
        <v>#DIV/0!</v>
      </c>
      <c r="J291" s="446">
        <f t="shared" si="93"/>
        <v>17.481176470588235</v>
      </c>
    </row>
    <row r="292" spans="1:12" x14ac:dyDescent="0.25">
      <c r="A292" s="308">
        <v>3239</v>
      </c>
      <c r="B292" s="309"/>
      <c r="C292" s="310"/>
      <c r="D292" s="300" t="s">
        <v>191</v>
      </c>
      <c r="E292" s="341"/>
      <c r="F292" s="341"/>
      <c r="G292" s="350"/>
      <c r="H292" s="341"/>
      <c r="I292" s="97" t="e">
        <f t="shared" si="71"/>
        <v>#DIV/0!</v>
      </c>
      <c r="J292" s="447" t="e">
        <f t="shared" si="93"/>
        <v>#DIV/0!</v>
      </c>
      <c r="L292" s="109"/>
    </row>
    <row r="293" spans="1:12" s="134" customFormat="1" ht="25.5" x14ac:dyDescent="0.25">
      <c r="A293" s="308">
        <v>329</v>
      </c>
      <c r="B293" s="309"/>
      <c r="C293" s="310"/>
      <c r="D293" s="300" t="s">
        <v>192</v>
      </c>
      <c r="E293" s="341"/>
      <c r="F293" s="341"/>
      <c r="G293" s="350"/>
      <c r="H293" s="341"/>
      <c r="I293" s="97"/>
      <c r="J293" s="447" t="e">
        <f t="shared" si="93"/>
        <v>#DIV/0!</v>
      </c>
      <c r="L293" s="109"/>
    </row>
    <row r="294" spans="1:12" x14ac:dyDescent="0.25">
      <c r="A294" s="523">
        <v>34</v>
      </c>
      <c r="B294" s="523"/>
      <c r="C294" s="523"/>
      <c r="D294" s="394" t="s">
        <v>50</v>
      </c>
      <c r="E294" s="364">
        <f>SUM(E295)</f>
        <v>0</v>
      </c>
      <c r="F294" s="364"/>
      <c r="G294" s="364">
        <f t="shared" ref="G294:G295" si="99">SUM(G295)</f>
        <v>0</v>
      </c>
      <c r="H294" s="364"/>
      <c r="I294" s="396" t="e">
        <f t="shared" si="71"/>
        <v>#DIV/0!</v>
      </c>
      <c r="J294" s="445" t="e">
        <f t="shared" si="93"/>
        <v>#DIV/0!</v>
      </c>
    </row>
    <row r="295" spans="1:12" x14ac:dyDescent="0.25">
      <c r="A295" s="517">
        <v>343</v>
      </c>
      <c r="B295" s="517"/>
      <c r="C295" s="517"/>
      <c r="D295" s="72" t="s">
        <v>216</v>
      </c>
      <c r="E295" s="340">
        <f>SUM(E296)</f>
        <v>0</v>
      </c>
      <c r="F295" s="341"/>
      <c r="G295" s="341">
        <f t="shared" si="99"/>
        <v>0</v>
      </c>
      <c r="H295" s="341"/>
      <c r="I295" s="327" t="e">
        <f t="shared" si="71"/>
        <v>#DIV/0!</v>
      </c>
      <c r="J295" s="446" t="e">
        <f t="shared" si="93"/>
        <v>#DIV/0!</v>
      </c>
    </row>
    <row r="296" spans="1:12" x14ac:dyDescent="0.25">
      <c r="A296" s="287">
        <v>3433</v>
      </c>
      <c r="B296" s="288"/>
      <c r="C296" s="289"/>
      <c r="D296" s="300" t="s">
        <v>201</v>
      </c>
      <c r="E296" s="341"/>
      <c r="F296" s="341"/>
      <c r="G296" s="350"/>
      <c r="H296" s="341"/>
      <c r="I296" s="97" t="e">
        <f t="shared" si="71"/>
        <v>#DIV/0!</v>
      </c>
      <c r="J296" s="447" t="e">
        <f t="shared" si="93"/>
        <v>#DIV/0!</v>
      </c>
    </row>
    <row r="297" spans="1:12" s="134" customFormat="1" ht="25.5" x14ac:dyDescent="0.25">
      <c r="A297" s="287">
        <v>372</v>
      </c>
      <c r="B297" s="288"/>
      <c r="C297" s="289"/>
      <c r="D297" s="300" t="s">
        <v>218</v>
      </c>
      <c r="E297" s="341"/>
      <c r="F297" s="341"/>
      <c r="G297" s="350"/>
      <c r="H297" s="341"/>
      <c r="I297" s="97"/>
      <c r="J297" s="447" t="e">
        <f t="shared" si="93"/>
        <v>#DIV/0!</v>
      </c>
    </row>
    <row r="298" spans="1:12" s="134" customFormat="1" x14ac:dyDescent="0.25">
      <c r="A298" s="287">
        <v>381</v>
      </c>
      <c r="B298" s="288"/>
      <c r="C298" s="289"/>
      <c r="D298" s="300" t="s">
        <v>158</v>
      </c>
      <c r="E298" s="341"/>
      <c r="F298" s="341"/>
      <c r="G298" s="350"/>
      <c r="H298" s="341"/>
      <c r="I298" s="97"/>
      <c r="J298" s="447" t="e">
        <f t="shared" si="93"/>
        <v>#DIV/0!</v>
      </c>
    </row>
    <row r="299" spans="1:12" s="134" customFormat="1" x14ac:dyDescent="0.25">
      <c r="A299" s="287">
        <v>422</v>
      </c>
      <c r="B299" s="288"/>
      <c r="C299" s="289"/>
      <c r="D299" s="300" t="s">
        <v>239</v>
      </c>
      <c r="E299" s="341"/>
      <c r="F299" s="341"/>
      <c r="G299" s="350"/>
      <c r="H299" s="341"/>
      <c r="I299" s="97"/>
      <c r="J299" s="447" t="e">
        <f t="shared" si="93"/>
        <v>#DIV/0!</v>
      </c>
    </row>
    <row r="300" spans="1:12" s="134" customFormat="1" ht="25.5" x14ac:dyDescent="0.25">
      <c r="A300" s="287">
        <v>424</v>
      </c>
      <c r="B300" s="288"/>
      <c r="C300" s="289"/>
      <c r="D300" s="300" t="s">
        <v>210</v>
      </c>
      <c r="E300" s="341"/>
      <c r="F300" s="341"/>
      <c r="G300" s="350"/>
      <c r="H300" s="341"/>
      <c r="I300" s="97"/>
      <c r="J300" s="447" t="e">
        <f t="shared" si="93"/>
        <v>#DIV/0!</v>
      </c>
    </row>
    <row r="301" spans="1:12" s="134" customFormat="1" ht="25.5" x14ac:dyDescent="0.25">
      <c r="A301" s="287">
        <v>451</v>
      </c>
      <c r="B301" s="288"/>
      <c r="C301" s="289"/>
      <c r="D301" s="300" t="s">
        <v>242</v>
      </c>
      <c r="E301" s="341"/>
      <c r="F301" s="341"/>
      <c r="G301" s="350"/>
      <c r="H301" s="341"/>
      <c r="I301" s="97"/>
      <c r="J301" s="447" t="e">
        <f t="shared" si="93"/>
        <v>#DIV/0!</v>
      </c>
    </row>
    <row r="302" spans="1:12" s="134" customFormat="1" ht="25.5" x14ac:dyDescent="0.25">
      <c r="A302" s="522" t="s">
        <v>249</v>
      </c>
      <c r="B302" s="522"/>
      <c r="C302" s="522"/>
      <c r="D302" s="297" t="s">
        <v>250</v>
      </c>
      <c r="E302" s="338">
        <f>SUM(E311)</f>
        <v>0</v>
      </c>
      <c r="F302" s="470">
        <v>807</v>
      </c>
      <c r="G302" s="338">
        <f t="shared" ref="G302" si="100">SUM(G311)</f>
        <v>0</v>
      </c>
      <c r="H302" s="470">
        <v>778.41</v>
      </c>
      <c r="I302" s="326" t="e">
        <f t="shared" si="71"/>
        <v>#DIV/0!</v>
      </c>
      <c r="J302" s="443">
        <f t="shared" si="93"/>
        <v>96.457249070631974</v>
      </c>
    </row>
    <row r="303" spans="1:12" s="134" customFormat="1" x14ac:dyDescent="0.25">
      <c r="A303" s="299">
        <v>3</v>
      </c>
      <c r="B303" s="390"/>
      <c r="C303" s="391"/>
      <c r="D303" s="383" t="s">
        <v>7</v>
      </c>
      <c r="E303" s="374">
        <f>SUM(E304+E313)</f>
        <v>0</v>
      </c>
      <c r="F303" s="374"/>
      <c r="G303" s="374">
        <f t="shared" ref="G303" si="101">SUM(G304+G313)</f>
        <v>0</v>
      </c>
      <c r="H303" s="374">
        <v>0</v>
      </c>
      <c r="I303" s="375" t="e">
        <f t="shared" si="71"/>
        <v>#DIV/0!</v>
      </c>
      <c r="J303" s="448" t="e">
        <f t="shared" si="93"/>
        <v>#DIV/0!</v>
      </c>
    </row>
    <row r="304" spans="1:12" s="134" customFormat="1" x14ac:dyDescent="0.25">
      <c r="A304" s="400">
        <v>32</v>
      </c>
      <c r="B304" s="401"/>
      <c r="C304" s="402"/>
      <c r="D304" s="403" t="s">
        <v>16</v>
      </c>
      <c r="E304" s="364">
        <f>SUM(E305+E307+E310)</f>
        <v>0</v>
      </c>
      <c r="F304" s="364">
        <v>81</v>
      </c>
      <c r="G304" s="364">
        <f t="shared" ref="G304:H304" si="102">SUM(G305+G307+G310)</f>
        <v>0</v>
      </c>
      <c r="H304" s="364">
        <f t="shared" si="102"/>
        <v>778.41</v>
      </c>
      <c r="I304" s="396" t="e">
        <f t="shared" si="71"/>
        <v>#DIV/0!</v>
      </c>
      <c r="J304" s="445">
        <f t="shared" si="93"/>
        <v>961</v>
      </c>
    </row>
    <row r="305" spans="1:10" s="134" customFormat="1" x14ac:dyDescent="0.25">
      <c r="A305" s="280">
        <v>321</v>
      </c>
      <c r="B305" s="281"/>
      <c r="C305" s="282"/>
      <c r="D305" s="312" t="s">
        <v>171</v>
      </c>
      <c r="E305" s="340">
        <f>SUM(E306)</f>
        <v>0</v>
      </c>
      <c r="F305" s="341"/>
      <c r="G305" s="341">
        <f t="shared" ref="G305" si="103">SUM(G306)</f>
        <v>0</v>
      </c>
      <c r="H305" s="341"/>
      <c r="I305" s="327" t="e">
        <f t="shared" si="71"/>
        <v>#DIV/0!</v>
      </c>
      <c r="J305" s="446" t="e">
        <f t="shared" si="93"/>
        <v>#DIV/0!</v>
      </c>
    </row>
    <row r="306" spans="1:10" x14ac:dyDescent="0.25">
      <c r="A306" s="308">
        <v>3211</v>
      </c>
      <c r="B306" s="309"/>
      <c r="C306" s="310"/>
      <c r="D306" s="300" t="s">
        <v>172</v>
      </c>
      <c r="E306" s="341"/>
      <c r="F306" s="341"/>
      <c r="G306" s="350"/>
      <c r="H306" s="341"/>
      <c r="I306" s="97" t="e">
        <f t="shared" ref="I306:I368" si="104">SUM(H306/E306*100)</f>
        <v>#DIV/0!</v>
      </c>
      <c r="J306" s="447" t="e">
        <f t="shared" si="93"/>
        <v>#DIV/0!</v>
      </c>
    </row>
    <row r="307" spans="1:10" x14ac:dyDescent="0.25">
      <c r="A307" s="473">
        <v>322</v>
      </c>
      <c r="B307" s="314"/>
      <c r="C307" s="315"/>
      <c r="D307" s="312" t="s">
        <v>175</v>
      </c>
      <c r="E307" s="340">
        <f>SUM(E308+E309)</f>
        <v>0</v>
      </c>
      <c r="F307" s="455">
        <v>81</v>
      </c>
      <c r="G307" s="341"/>
      <c r="H307" s="455">
        <v>52</v>
      </c>
      <c r="I307" s="327" t="e">
        <f t="shared" si="104"/>
        <v>#DIV/0!</v>
      </c>
      <c r="J307" s="446">
        <f t="shared" si="93"/>
        <v>64.197530864197532</v>
      </c>
    </row>
    <row r="308" spans="1:10" ht="25.5" x14ac:dyDescent="0.25">
      <c r="A308" s="308">
        <v>3221</v>
      </c>
      <c r="B308" s="309"/>
      <c r="C308" s="310"/>
      <c r="D308" s="300" t="s">
        <v>228</v>
      </c>
      <c r="E308" s="341"/>
      <c r="F308" s="341"/>
      <c r="G308" s="350"/>
      <c r="H308" s="341"/>
      <c r="I308" s="97" t="e">
        <f t="shared" si="104"/>
        <v>#DIV/0!</v>
      </c>
      <c r="J308" s="447" t="e">
        <f t="shared" si="93"/>
        <v>#DIV/0!</v>
      </c>
    </row>
    <row r="309" spans="1:10" x14ac:dyDescent="0.25">
      <c r="A309" s="308">
        <v>3225</v>
      </c>
      <c r="B309" s="309"/>
      <c r="C309" s="310"/>
      <c r="D309" s="300" t="s">
        <v>229</v>
      </c>
      <c r="E309" s="341"/>
      <c r="F309" s="341"/>
      <c r="G309" s="350"/>
      <c r="H309" s="341"/>
      <c r="I309" s="97" t="e">
        <f t="shared" si="104"/>
        <v>#DIV/0!</v>
      </c>
      <c r="J309" s="447" t="e">
        <f t="shared" si="93"/>
        <v>#DIV/0!</v>
      </c>
    </row>
    <row r="310" spans="1:10" x14ac:dyDescent="0.25">
      <c r="A310" s="473">
        <v>323</v>
      </c>
      <c r="B310" s="314"/>
      <c r="C310" s="315"/>
      <c r="D310" s="312" t="s">
        <v>182</v>
      </c>
      <c r="E310" s="340">
        <f>SUM(E311)</f>
        <v>0</v>
      </c>
      <c r="F310" s="455">
        <v>726</v>
      </c>
      <c r="G310" s="341">
        <f t="shared" ref="G310" si="105">SUM(G311)</f>
        <v>0</v>
      </c>
      <c r="H310" s="455">
        <v>726.41</v>
      </c>
      <c r="I310" s="327" t="e">
        <f t="shared" si="104"/>
        <v>#DIV/0!</v>
      </c>
      <c r="J310" s="446">
        <f t="shared" si="93"/>
        <v>100.05647382920108</v>
      </c>
    </row>
    <row r="311" spans="1:10" x14ac:dyDescent="0.25">
      <c r="A311" s="308">
        <v>3239</v>
      </c>
      <c r="B311" s="309"/>
      <c r="C311" s="310"/>
      <c r="D311" s="300" t="s">
        <v>191</v>
      </c>
      <c r="E311" s="341"/>
      <c r="F311" s="341"/>
      <c r="G311" s="350"/>
      <c r="H311" s="341"/>
      <c r="I311" s="97" t="e">
        <f t="shared" si="104"/>
        <v>#DIV/0!</v>
      </c>
      <c r="J311" s="447" t="e">
        <f t="shared" si="93"/>
        <v>#DIV/0!</v>
      </c>
    </row>
    <row r="312" spans="1:10" s="134" customFormat="1" ht="25.5" x14ac:dyDescent="0.25">
      <c r="A312" s="308">
        <v>329</v>
      </c>
      <c r="B312" s="309"/>
      <c r="C312" s="310"/>
      <c r="D312" s="300" t="s">
        <v>192</v>
      </c>
      <c r="E312" s="341"/>
      <c r="F312" s="341"/>
      <c r="G312" s="350"/>
      <c r="H312" s="341"/>
      <c r="I312" s="97"/>
      <c r="J312" s="447" t="e">
        <f t="shared" si="93"/>
        <v>#DIV/0!</v>
      </c>
    </row>
    <row r="313" spans="1:10" x14ac:dyDescent="0.25">
      <c r="A313" s="523">
        <v>34</v>
      </c>
      <c r="B313" s="523"/>
      <c r="C313" s="523"/>
      <c r="D313" s="394" t="s">
        <v>50</v>
      </c>
      <c r="E313" s="364">
        <f>SUM(E314)</f>
        <v>0</v>
      </c>
      <c r="F313" s="364">
        <f t="shared" ref="F313:H314" si="106">SUM(F314)</f>
        <v>0</v>
      </c>
      <c r="G313" s="364">
        <f t="shared" si="106"/>
        <v>0</v>
      </c>
      <c r="H313" s="364">
        <f t="shared" si="106"/>
        <v>0</v>
      </c>
      <c r="I313" s="396" t="e">
        <f t="shared" si="104"/>
        <v>#DIV/0!</v>
      </c>
      <c r="J313" s="445" t="e">
        <f t="shared" si="93"/>
        <v>#DIV/0!</v>
      </c>
    </row>
    <row r="314" spans="1:10" s="134" customFormat="1" x14ac:dyDescent="0.25">
      <c r="A314" s="517">
        <v>343</v>
      </c>
      <c r="B314" s="517"/>
      <c r="C314" s="517"/>
      <c r="D314" s="72" t="s">
        <v>216</v>
      </c>
      <c r="E314" s="340">
        <f>SUM(E315)</f>
        <v>0</v>
      </c>
      <c r="F314" s="341"/>
      <c r="G314" s="341">
        <f t="shared" si="106"/>
        <v>0</v>
      </c>
      <c r="H314" s="341"/>
      <c r="I314" s="327" t="e">
        <f t="shared" si="104"/>
        <v>#DIV/0!</v>
      </c>
      <c r="J314" s="446" t="e">
        <f t="shared" si="93"/>
        <v>#DIV/0!</v>
      </c>
    </row>
    <row r="315" spans="1:10" x14ac:dyDescent="0.25">
      <c r="A315" s="287">
        <v>3433</v>
      </c>
      <c r="B315" s="288"/>
      <c r="C315" s="289"/>
      <c r="D315" s="300" t="s">
        <v>201</v>
      </c>
      <c r="E315" s="341"/>
      <c r="F315" s="341"/>
      <c r="G315" s="350"/>
      <c r="H315" s="341"/>
      <c r="I315" s="97" t="e">
        <f t="shared" si="104"/>
        <v>#DIV/0!</v>
      </c>
      <c r="J315" s="447" t="e">
        <f t="shared" si="93"/>
        <v>#DIV/0!</v>
      </c>
    </row>
    <row r="316" spans="1:10" s="134" customFormat="1" x14ac:dyDescent="0.25">
      <c r="A316" s="308">
        <v>381</v>
      </c>
      <c r="B316" s="309"/>
      <c r="C316" s="310"/>
      <c r="D316" s="300" t="s">
        <v>158</v>
      </c>
      <c r="E316" s="341"/>
      <c r="F316" s="341"/>
      <c r="G316" s="350"/>
      <c r="H316" s="341"/>
      <c r="I316" s="97"/>
      <c r="J316" s="447" t="e">
        <f t="shared" si="93"/>
        <v>#DIV/0!</v>
      </c>
    </row>
    <row r="317" spans="1:10" s="134" customFormat="1" x14ac:dyDescent="0.25">
      <c r="A317" s="308">
        <v>422</v>
      </c>
      <c r="B317" s="309"/>
      <c r="C317" s="310"/>
      <c r="D317" s="300" t="s">
        <v>239</v>
      </c>
      <c r="E317" s="341"/>
      <c r="F317" s="341"/>
      <c r="G317" s="350"/>
      <c r="H317" s="341"/>
      <c r="I317" s="97"/>
      <c r="J317" s="447" t="e">
        <f t="shared" si="93"/>
        <v>#DIV/0!</v>
      </c>
    </row>
    <row r="318" spans="1:10" ht="25.5" x14ac:dyDescent="0.25">
      <c r="A318" s="518" t="s">
        <v>99</v>
      </c>
      <c r="B318" s="518"/>
      <c r="C318" s="518"/>
      <c r="D318" s="71" t="s">
        <v>108</v>
      </c>
      <c r="E318" s="344">
        <f t="shared" ref="E318:G322" si="107">SUM(E319)</f>
        <v>0</v>
      </c>
      <c r="F318" s="344">
        <v>25500</v>
      </c>
      <c r="G318" s="344">
        <f t="shared" si="107"/>
        <v>0</v>
      </c>
      <c r="H318" s="344">
        <v>27414.22</v>
      </c>
      <c r="I318" s="325" t="e">
        <f t="shared" si="104"/>
        <v>#DIV/0!</v>
      </c>
      <c r="J318" s="442">
        <f t="shared" si="93"/>
        <v>107.50674509803922</v>
      </c>
    </row>
    <row r="319" spans="1:10" ht="25.5" x14ac:dyDescent="0.25">
      <c r="A319" s="519" t="s">
        <v>93</v>
      </c>
      <c r="B319" s="519"/>
      <c r="C319" s="519"/>
      <c r="D319" s="297" t="s">
        <v>97</v>
      </c>
      <c r="E319" s="338">
        <f t="shared" si="107"/>
        <v>0</v>
      </c>
      <c r="F319" s="338"/>
      <c r="G319" s="338">
        <f t="shared" si="107"/>
        <v>0</v>
      </c>
      <c r="H319" s="338"/>
      <c r="I319" s="326" t="e">
        <f t="shared" si="104"/>
        <v>#DIV/0!</v>
      </c>
      <c r="J319" s="443" t="e">
        <f t="shared" si="93"/>
        <v>#DIV/0!</v>
      </c>
    </row>
    <row r="320" spans="1:10" x14ac:dyDescent="0.25">
      <c r="A320" s="520">
        <v>3</v>
      </c>
      <c r="B320" s="520"/>
      <c r="C320" s="520"/>
      <c r="D320" s="388" t="s">
        <v>7</v>
      </c>
      <c r="E320" s="374">
        <f t="shared" si="107"/>
        <v>0</v>
      </c>
      <c r="F320" s="374"/>
      <c r="G320" s="374">
        <f t="shared" si="107"/>
        <v>0</v>
      </c>
      <c r="H320" s="374"/>
      <c r="I320" s="375" t="e">
        <f t="shared" si="104"/>
        <v>#DIV/0!</v>
      </c>
      <c r="J320" s="448" t="e">
        <f t="shared" si="93"/>
        <v>#DIV/0!</v>
      </c>
    </row>
    <row r="321" spans="1:12" x14ac:dyDescent="0.25">
      <c r="A321" s="521">
        <v>32</v>
      </c>
      <c r="B321" s="521"/>
      <c r="C321" s="521"/>
      <c r="D321" s="394" t="s">
        <v>16</v>
      </c>
      <c r="E321" s="364">
        <f>SUM(E322)</f>
        <v>0</v>
      </c>
      <c r="F321" s="364"/>
      <c r="G321" s="364">
        <f t="shared" si="107"/>
        <v>0</v>
      </c>
      <c r="H321" s="364"/>
      <c r="I321" s="396" t="e">
        <f t="shared" si="104"/>
        <v>#DIV/0!</v>
      </c>
      <c r="J321" s="445" t="e">
        <f t="shared" si="93"/>
        <v>#DIV/0!</v>
      </c>
    </row>
    <row r="322" spans="1:12" s="134" customFormat="1" x14ac:dyDescent="0.25">
      <c r="A322" s="280">
        <v>322</v>
      </c>
      <c r="B322" s="281"/>
      <c r="C322" s="282"/>
      <c r="D322" s="312" t="s">
        <v>175</v>
      </c>
      <c r="E322" s="340">
        <f>SUM(E323)</f>
        <v>0</v>
      </c>
      <c r="F322" s="341">
        <v>25500</v>
      </c>
      <c r="G322" s="341">
        <f t="shared" si="107"/>
        <v>0</v>
      </c>
      <c r="H322" s="341">
        <v>27414.22</v>
      </c>
      <c r="I322" s="327" t="e">
        <f t="shared" si="104"/>
        <v>#DIV/0!</v>
      </c>
      <c r="J322" s="446">
        <f t="shared" si="93"/>
        <v>107.50674509803922</v>
      </c>
    </row>
    <row r="323" spans="1:12" s="134" customFormat="1" x14ac:dyDescent="0.25">
      <c r="A323" s="287">
        <v>3222</v>
      </c>
      <c r="B323" s="288"/>
      <c r="C323" s="289"/>
      <c r="D323" s="300" t="s">
        <v>177</v>
      </c>
      <c r="E323" s="341"/>
      <c r="F323" s="341"/>
      <c r="G323" s="350"/>
      <c r="H323" s="341"/>
      <c r="I323" s="97" t="e">
        <f t="shared" si="104"/>
        <v>#DIV/0!</v>
      </c>
      <c r="J323" s="447" t="e">
        <f t="shared" si="93"/>
        <v>#DIV/0!</v>
      </c>
    </row>
    <row r="324" spans="1:12" ht="38.25" x14ac:dyDescent="0.25">
      <c r="A324" s="535" t="s">
        <v>120</v>
      </c>
      <c r="B324" s="535"/>
      <c r="C324" s="535"/>
      <c r="D324" s="71" t="s">
        <v>109</v>
      </c>
      <c r="E324" s="337">
        <f>SUM(E325)</f>
        <v>0</v>
      </c>
      <c r="F324" s="337">
        <v>227</v>
      </c>
      <c r="G324" s="337">
        <f t="shared" ref="G324" si="108">SUM(G325)</f>
        <v>0</v>
      </c>
      <c r="H324" s="337">
        <v>222.9</v>
      </c>
      <c r="I324" s="325" t="e">
        <f t="shared" si="104"/>
        <v>#DIV/0!</v>
      </c>
      <c r="J324" s="442">
        <f t="shared" si="93"/>
        <v>98.193832599118949</v>
      </c>
    </row>
    <row r="325" spans="1:12" ht="25.5" x14ac:dyDescent="0.25">
      <c r="A325" s="290" t="s">
        <v>122</v>
      </c>
      <c r="B325" s="291" t="s">
        <v>121</v>
      </c>
      <c r="C325" s="320"/>
      <c r="D325" s="321" t="s">
        <v>97</v>
      </c>
      <c r="E325" s="338">
        <f>SUM(E326)</f>
        <v>0</v>
      </c>
      <c r="F325" s="338">
        <v>227</v>
      </c>
      <c r="G325" s="338">
        <f t="shared" ref="F325:H328" si="109">SUM(G326)</f>
        <v>0</v>
      </c>
      <c r="H325" s="338">
        <v>222.9</v>
      </c>
      <c r="I325" s="326" t="e">
        <f t="shared" si="104"/>
        <v>#DIV/0!</v>
      </c>
      <c r="J325" s="443">
        <f t="shared" si="93"/>
        <v>98.193832599118949</v>
      </c>
      <c r="L325" s="109"/>
    </row>
    <row r="326" spans="1:12" x14ac:dyDescent="0.25">
      <c r="A326" s="525">
        <v>3</v>
      </c>
      <c r="B326" s="525"/>
      <c r="C326" s="525"/>
      <c r="D326" s="388" t="s">
        <v>7</v>
      </c>
      <c r="E326" s="374">
        <f>SUM(E327)</f>
        <v>0</v>
      </c>
      <c r="F326" s="374">
        <f t="shared" si="109"/>
        <v>227</v>
      </c>
      <c r="G326" s="374">
        <f t="shared" si="109"/>
        <v>0</v>
      </c>
      <c r="H326" s="374">
        <v>222.9</v>
      </c>
      <c r="I326" s="375" t="e">
        <f t="shared" si="104"/>
        <v>#DIV/0!</v>
      </c>
      <c r="J326" s="448">
        <f t="shared" si="93"/>
        <v>98.193832599118949</v>
      </c>
    </row>
    <row r="327" spans="1:12" x14ac:dyDescent="0.25">
      <c r="A327" s="521">
        <v>38</v>
      </c>
      <c r="B327" s="521"/>
      <c r="C327" s="521"/>
      <c r="D327" s="394" t="s">
        <v>51</v>
      </c>
      <c r="E327" s="364">
        <f>SUM(E328)</f>
        <v>0</v>
      </c>
      <c r="F327" s="364">
        <f t="shared" si="109"/>
        <v>227</v>
      </c>
      <c r="G327" s="364">
        <f t="shared" si="109"/>
        <v>0</v>
      </c>
      <c r="H327" s="364">
        <f t="shared" si="109"/>
        <v>222.9</v>
      </c>
      <c r="I327" s="396" t="e">
        <f t="shared" si="104"/>
        <v>#DIV/0!</v>
      </c>
      <c r="J327" s="445">
        <f t="shared" si="93"/>
        <v>98.193832599118949</v>
      </c>
    </row>
    <row r="328" spans="1:12" s="134" customFormat="1" x14ac:dyDescent="0.25">
      <c r="A328" s="474">
        <v>381</v>
      </c>
      <c r="B328" s="281"/>
      <c r="C328" s="282"/>
      <c r="D328" s="312" t="s">
        <v>158</v>
      </c>
      <c r="E328" s="340">
        <f>SUM(E329)</f>
        <v>0</v>
      </c>
      <c r="F328" s="341">
        <v>227</v>
      </c>
      <c r="G328" s="341">
        <f t="shared" si="109"/>
        <v>0</v>
      </c>
      <c r="H328" s="341">
        <v>222.9</v>
      </c>
      <c r="I328" s="327" t="e">
        <f t="shared" si="104"/>
        <v>#DIV/0!</v>
      </c>
      <c r="J328" s="446">
        <f t="shared" si="93"/>
        <v>98.193832599118949</v>
      </c>
    </row>
    <row r="329" spans="1:12" s="134" customFormat="1" x14ac:dyDescent="0.25">
      <c r="A329" s="287">
        <v>3812</v>
      </c>
      <c r="B329" s="288"/>
      <c r="C329" s="289"/>
      <c r="D329" s="300" t="s">
        <v>203</v>
      </c>
      <c r="E329" s="341"/>
      <c r="F329" s="341"/>
      <c r="G329" s="341"/>
      <c r="H329" s="341"/>
      <c r="I329" s="97" t="e">
        <f t="shared" si="104"/>
        <v>#DIV/0!</v>
      </c>
      <c r="J329" s="447" t="e">
        <f t="shared" si="93"/>
        <v>#DIV/0!</v>
      </c>
    </row>
    <row r="330" spans="1:12" x14ac:dyDescent="0.25">
      <c r="A330" s="536" t="s">
        <v>110</v>
      </c>
      <c r="B330" s="536"/>
      <c r="C330" s="536"/>
      <c r="D330" s="71" t="s">
        <v>111</v>
      </c>
      <c r="E330" s="337">
        <f>SUM(E331+E338+E343)</f>
        <v>0</v>
      </c>
      <c r="F330" s="337">
        <f t="shared" ref="F330:H330" si="110">SUM(F331+F338+F343)</f>
        <v>0</v>
      </c>
      <c r="G330" s="337">
        <f t="shared" si="110"/>
        <v>0</v>
      </c>
      <c r="H330" s="337">
        <f t="shared" si="110"/>
        <v>0</v>
      </c>
      <c r="I330" s="325" t="e">
        <f t="shared" si="104"/>
        <v>#DIV/0!</v>
      </c>
      <c r="J330" s="442" t="e">
        <f t="shared" si="93"/>
        <v>#DIV/0!</v>
      </c>
    </row>
    <row r="331" spans="1:12" x14ac:dyDescent="0.25">
      <c r="A331" s="519" t="s">
        <v>66</v>
      </c>
      <c r="B331" s="519"/>
      <c r="C331" s="519"/>
      <c r="D331" s="297" t="s">
        <v>67</v>
      </c>
      <c r="E331" s="338">
        <f t="shared" ref="E331:H332" si="111">SUM(E332)</f>
        <v>0</v>
      </c>
      <c r="F331" s="338">
        <f t="shared" si="111"/>
        <v>0</v>
      </c>
      <c r="G331" s="338">
        <f t="shared" si="111"/>
        <v>0</v>
      </c>
      <c r="H331" s="338">
        <f t="shared" si="111"/>
        <v>0</v>
      </c>
      <c r="I331" s="326" t="e">
        <f t="shared" si="104"/>
        <v>#DIV/0!</v>
      </c>
      <c r="J331" s="443" t="e">
        <f t="shared" si="93"/>
        <v>#DIV/0!</v>
      </c>
    </row>
    <row r="332" spans="1:12" x14ac:dyDescent="0.25">
      <c r="A332" s="392">
        <v>3</v>
      </c>
      <c r="B332" s="378"/>
      <c r="C332" s="379"/>
      <c r="D332" s="379" t="s">
        <v>7</v>
      </c>
      <c r="E332" s="374">
        <f>SUM(E333)</f>
        <v>0</v>
      </c>
      <c r="F332" s="374">
        <f t="shared" si="111"/>
        <v>0</v>
      </c>
      <c r="G332" s="374">
        <f t="shared" si="111"/>
        <v>0</v>
      </c>
      <c r="H332" s="374">
        <f>SUM(H333+H339)</f>
        <v>0</v>
      </c>
      <c r="I332" s="375" t="e">
        <f t="shared" si="104"/>
        <v>#DIV/0!</v>
      </c>
      <c r="J332" s="448" t="e">
        <f t="shared" si="93"/>
        <v>#DIV/0!</v>
      </c>
    </row>
    <row r="333" spans="1:12" s="134" customFormat="1" x14ac:dyDescent="0.25">
      <c r="A333" s="292">
        <v>31</v>
      </c>
      <c r="B333" s="397"/>
      <c r="C333" s="398"/>
      <c r="D333" s="398" t="s">
        <v>8</v>
      </c>
      <c r="E333" s="364">
        <f>SUM(E334+E336)</f>
        <v>0</v>
      </c>
      <c r="F333" s="364">
        <f t="shared" ref="F333:H333" si="112">SUM(F334+F336)</f>
        <v>0</v>
      </c>
      <c r="G333" s="364">
        <f t="shared" si="112"/>
        <v>0</v>
      </c>
      <c r="H333" s="364">
        <f t="shared" si="112"/>
        <v>0</v>
      </c>
      <c r="I333" s="396" t="e">
        <f t="shared" si="104"/>
        <v>#DIV/0!</v>
      </c>
      <c r="J333" s="445" t="e">
        <f t="shared" si="93"/>
        <v>#DIV/0!</v>
      </c>
    </row>
    <row r="334" spans="1:12" s="134" customFormat="1" x14ac:dyDescent="0.25">
      <c r="A334" s="233">
        <v>311</v>
      </c>
      <c r="B334" s="234"/>
      <c r="C334" s="227"/>
      <c r="D334" s="227" t="s">
        <v>221</v>
      </c>
      <c r="E334" s="340">
        <f>SUM(E335)</f>
        <v>0</v>
      </c>
      <c r="F334" s="341">
        <f t="shared" ref="F334:H334" si="113">SUM(F335)</f>
        <v>0</v>
      </c>
      <c r="G334" s="341">
        <f t="shared" si="113"/>
        <v>0</v>
      </c>
      <c r="H334" s="341">
        <f t="shared" si="113"/>
        <v>0</v>
      </c>
      <c r="I334" s="327" t="e">
        <f t="shared" si="104"/>
        <v>#DIV/0!</v>
      </c>
      <c r="J334" s="446" t="e">
        <f t="shared" si="93"/>
        <v>#DIV/0!</v>
      </c>
    </row>
    <row r="335" spans="1:12" s="134" customFormat="1" x14ac:dyDescent="0.25">
      <c r="A335" s="235">
        <v>3111</v>
      </c>
      <c r="B335" s="114"/>
      <c r="C335" s="228"/>
      <c r="D335" s="228" t="s">
        <v>165</v>
      </c>
      <c r="E335" s="341"/>
      <c r="F335" s="341"/>
      <c r="G335" s="341"/>
      <c r="H335" s="341"/>
      <c r="I335" s="97" t="e">
        <f t="shared" si="104"/>
        <v>#DIV/0!</v>
      </c>
      <c r="J335" s="447" t="e">
        <f t="shared" si="93"/>
        <v>#DIV/0!</v>
      </c>
    </row>
    <row r="336" spans="1:12" x14ac:dyDescent="0.25">
      <c r="A336" s="233">
        <v>312</v>
      </c>
      <c r="B336" s="234"/>
      <c r="C336" s="227"/>
      <c r="D336" s="227" t="s">
        <v>167</v>
      </c>
      <c r="E336" s="340">
        <f>SUM(E337)</f>
        <v>0</v>
      </c>
      <c r="F336" s="341">
        <f t="shared" ref="F336:H336" si="114">SUM(F337)</f>
        <v>0</v>
      </c>
      <c r="G336" s="341">
        <f t="shared" si="114"/>
        <v>0</v>
      </c>
      <c r="H336" s="341">
        <f t="shared" si="114"/>
        <v>0</v>
      </c>
      <c r="I336" s="329" t="e">
        <f t="shared" si="104"/>
        <v>#DIV/0!</v>
      </c>
      <c r="J336" s="450" t="e">
        <f t="shared" si="93"/>
        <v>#DIV/0!</v>
      </c>
    </row>
    <row r="337" spans="1:12" s="134" customFormat="1" x14ac:dyDescent="0.25">
      <c r="A337" s="235">
        <v>3121</v>
      </c>
      <c r="B337" s="114"/>
      <c r="C337" s="228"/>
      <c r="D337" s="228" t="s">
        <v>167</v>
      </c>
      <c r="E337" s="341"/>
      <c r="F337" s="341"/>
      <c r="G337" s="341"/>
      <c r="H337" s="341"/>
      <c r="I337" s="97" t="e">
        <f t="shared" si="104"/>
        <v>#DIV/0!</v>
      </c>
      <c r="J337" s="447" t="e">
        <f t="shared" si="93"/>
        <v>#DIV/0!</v>
      </c>
    </row>
    <row r="338" spans="1:12" ht="25.5" x14ac:dyDescent="0.25">
      <c r="A338" s="519" t="s">
        <v>101</v>
      </c>
      <c r="B338" s="519"/>
      <c r="C338" s="519"/>
      <c r="D338" s="297" t="s">
        <v>102</v>
      </c>
      <c r="E338" s="338">
        <f t="shared" ref="E338:H341" si="115">SUM(E339)</f>
        <v>0</v>
      </c>
      <c r="F338" s="338">
        <f t="shared" si="115"/>
        <v>0</v>
      </c>
      <c r="G338" s="338">
        <f t="shared" si="115"/>
        <v>0</v>
      </c>
      <c r="H338" s="338">
        <f t="shared" si="115"/>
        <v>0</v>
      </c>
      <c r="I338" s="326" t="e">
        <f t="shared" si="104"/>
        <v>#DIV/0!</v>
      </c>
      <c r="J338" s="443" t="e">
        <f t="shared" si="93"/>
        <v>#DIV/0!</v>
      </c>
    </row>
    <row r="339" spans="1:12" x14ac:dyDescent="0.25">
      <c r="A339" s="520">
        <v>3</v>
      </c>
      <c r="B339" s="520"/>
      <c r="C339" s="520"/>
      <c r="D339" s="388" t="s">
        <v>7</v>
      </c>
      <c r="E339" s="374">
        <f t="shared" si="115"/>
        <v>0</v>
      </c>
      <c r="F339" s="374">
        <f t="shared" si="115"/>
        <v>0</v>
      </c>
      <c r="G339" s="374">
        <f t="shared" si="115"/>
        <v>0</v>
      </c>
      <c r="H339" s="374">
        <f t="shared" si="115"/>
        <v>0</v>
      </c>
      <c r="I339" s="375" t="e">
        <f t="shared" si="104"/>
        <v>#DIV/0!</v>
      </c>
      <c r="J339" s="448" t="e">
        <f t="shared" si="93"/>
        <v>#DIV/0!</v>
      </c>
    </row>
    <row r="340" spans="1:12" x14ac:dyDescent="0.25">
      <c r="A340" s="521">
        <v>32</v>
      </c>
      <c r="B340" s="521"/>
      <c r="C340" s="521"/>
      <c r="D340" s="394" t="s">
        <v>16</v>
      </c>
      <c r="E340" s="364">
        <f>SUM(E341)</f>
        <v>0</v>
      </c>
      <c r="F340" s="364">
        <f t="shared" si="115"/>
        <v>0</v>
      </c>
      <c r="G340" s="364">
        <f t="shared" si="115"/>
        <v>0</v>
      </c>
      <c r="H340" s="364">
        <f t="shared" si="115"/>
        <v>0</v>
      </c>
      <c r="I340" s="396" t="e">
        <f t="shared" si="104"/>
        <v>#DIV/0!</v>
      </c>
      <c r="J340" s="445" t="e">
        <f t="shared" si="93"/>
        <v>#DIV/0!</v>
      </c>
    </row>
    <row r="341" spans="1:12" s="134" customFormat="1" x14ac:dyDescent="0.25">
      <c r="A341" s="280">
        <v>323</v>
      </c>
      <c r="B341" s="281"/>
      <c r="C341" s="282"/>
      <c r="D341" s="312" t="s">
        <v>182</v>
      </c>
      <c r="E341" s="340">
        <f>SUM(E342)</f>
        <v>0</v>
      </c>
      <c r="F341" s="341">
        <f t="shared" si="115"/>
        <v>0</v>
      </c>
      <c r="G341" s="341">
        <f t="shared" si="115"/>
        <v>0</v>
      </c>
      <c r="H341" s="341">
        <f t="shared" si="115"/>
        <v>0</v>
      </c>
      <c r="I341" s="327" t="e">
        <f t="shared" si="104"/>
        <v>#DIV/0!</v>
      </c>
      <c r="J341" s="446" t="e">
        <f t="shared" si="93"/>
        <v>#DIV/0!</v>
      </c>
    </row>
    <row r="342" spans="1:12" s="134" customFormat="1" x14ac:dyDescent="0.25">
      <c r="A342" s="308">
        <v>3239</v>
      </c>
      <c r="B342" s="309"/>
      <c r="C342" s="310"/>
      <c r="D342" s="319" t="s">
        <v>191</v>
      </c>
      <c r="E342" s="341"/>
      <c r="F342" s="341"/>
      <c r="G342" s="350"/>
      <c r="H342" s="341"/>
      <c r="I342" s="97" t="e">
        <f t="shared" si="104"/>
        <v>#DIV/0!</v>
      </c>
      <c r="J342" s="447" t="e">
        <f t="shared" si="93"/>
        <v>#DIV/0!</v>
      </c>
    </row>
    <row r="343" spans="1:12" x14ac:dyDescent="0.25">
      <c r="A343" s="519" t="s">
        <v>112</v>
      </c>
      <c r="B343" s="519"/>
      <c r="C343" s="519"/>
      <c r="D343" s="297" t="s">
        <v>118</v>
      </c>
      <c r="E343" s="352">
        <f>SUM(E344)</f>
        <v>0</v>
      </c>
      <c r="F343" s="352">
        <f t="shared" ref="F343:H343" si="116">SUM(F344)</f>
        <v>0</v>
      </c>
      <c r="G343" s="352">
        <f t="shared" si="116"/>
        <v>0</v>
      </c>
      <c r="H343" s="352">
        <f t="shared" si="116"/>
        <v>0</v>
      </c>
      <c r="I343" s="326" t="e">
        <f t="shared" si="104"/>
        <v>#DIV/0!</v>
      </c>
      <c r="J343" s="443" t="e">
        <f t="shared" si="93"/>
        <v>#DIV/0!</v>
      </c>
    </row>
    <row r="344" spans="1:12" x14ac:dyDescent="0.25">
      <c r="A344" s="392">
        <v>3</v>
      </c>
      <c r="B344" s="378"/>
      <c r="C344" s="379"/>
      <c r="D344" s="379" t="s">
        <v>7</v>
      </c>
      <c r="E344" s="374">
        <f>SUM(E345+E352)</f>
        <v>0</v>
      </c>
      <c r="F344" s="374">
        <f t="shared" ref="F344:H344" si="117">SUM(F345+F352)</f>
        <v>0</v>
      </c>
      <c r="G344" s="374">
        <f t="shared" si="117"/>
        <v>0</v>
      </c>
      <c r="H344" s="374">
        <f t="shared" si="117"/>
        <v>0</v>
      </c>
      <c r="I344" s="375" t="e">
        <f t="shared" si="104"/>
        <v>#DIV/0!</v>
      </c>
      <c r="J344" s="448" t="e">
        <f t="shared" ref="J344:J368" si="118">H344/F344*100</f>
        <v>#DIV/0!</v>
      </c>
    </row>
    <row r="345" spans="1:12" x14ac:dyDescent="0.25">
      <c r="A345" s="399">
        <v>31</v>
      </c>
      <c r="B345" s="397"/>
      <c r="C345" s="398"/>
      <c r="D345" s="398" t="s">
        <v>8</v>
      </c>
      <c r="E345" s="364">
        <f>SUM(E346+E348+E350)</f>
        <v>0</v>
      </c>
      <c r="F345" s="364">
        <f t="shared" ref="F345:H345" si="119">SUM(F346+F348+F350)</f>
        <v>0</v>
      </c>
      <c r="G345" s="364">
        <f t="shared" si="119"/>
        <v>0</v>
      </c>
      <c r="H345" s="364">
        <f t="shared" si="119"/>
        <v>0</v>
      </c>
      <c r="I345" s="396" t="e">
        <f t="shared" si="104"/>
        <v>#DIV/0!</v>
      </c>
      <c r="J345" s="445" t="e">
        <f t="shared" si="118"/>
        <v>#DIV/0!</v>
      </c>
      <c r="L345" s="109"/>
    </row>
    <row r="346" spans="1:12" x14ac:dyDescent="0.25">
      <c r="A346" s="233">
        <v>311</v>
      </c>
      <c r="B346" s="234"/>
      <c r="C346" s="227"/>
      <c r="D346" s="227" t="s">
        <v>221</v>
      </c>
      <c r="E346" s="340">
        <f>SUM(E347)</f>
        <v>0</v>
      </c>
      <c r="F346" s="341">
        <f t="shared" ref="F346:H346" si="120">SUM(F347)</f>
        <v>0</v>
      </c>
      <c r="G346" s="341">
        <f t="shared" si="120"/>
        <v>0</v>
      </c>
      <c r="H346" s="341">
        <f t="shared" si="120"/>
        <v>0</v>
      </c>
      <c r="I346" s="327" t="e">
        <f t="shared" si="104"/>
        <v>#DIV/0!</v>
      </c>
      <c r="J346" s="446" t="e">
        <f t="shared" si="118"/>
        <v>#DIV/0!</v>
      </c>
    </row>
    <row r="347" spans="1:12" s="134" customFormat="1" x14ac:dyDescent="0.25">
      <c r="A347" s="235">
        <v>3111</v>
      </c>
      <c r="B347" s="114"/>
      <c r="C347" s="228"/>
      <c r="D347" s="228" t="s">
        <v>165</v>
      </c>
      <c r="E347" s="341"/>
      <c r="F347" s="341"/>
      <c r="G347" s="341"/>
      <c r="H347" s="341"/>
      <c r="I347" s="97" t="e">
        <f t="shared" si="104"/>
        <v>#DIV/0!</v>
      </c>
      <c r="J347" s="447" t="e">
        <f t="shared" si="118"/>
        <v>#DIV/0!</v>
      </c>
    </row>
    <row r="348" spans="1:12" s="134" customFormat="1" x14ac:dyDescent="0.25">
      <c r="A348" s="233">
        <v>312</v>
      </c>
      <c r="B348" s="234"/>
      <c r="C348" s="227"/>
      <c r="D348" s="227" t="s">
        <v>167</v>
      </c>
      <c r="E348" s="340">
        <f>SUM(E349)</f>
        <v>0</v>
      </c>
      <c r="F348" s="341">
        <f t="shared" ref="F348:H348" si="121">SUM(F349)</f>
        <v>0</v>
      </c>
      <c r="G348" s="341">
        <f t="shared" si="121"/>
        <v>0</v>
      </c>
      <c r="H348" s="341">
        <f t="shared" si="121"/>
        <v>0</v>
      </c>
      <c r="I348" s="327" t="e">
        <f t="shared" si="104"/>
        <v>#DIV/0!</v>
      </c>
      <c r="J348" s="446" t="e">
        <f t="shared" si="118"/>
        <v>#DIV/0!</v>
      </c>
    </row>
    <row r="349" spans="1:12" s="134" customFormat="1" x14ac:dyDescent="0.25">
      <c r="A349" s="235">
        <v>3121</v>
      </c>
      <c r="B349" s="114"/>
      <c r="C349" s="228"/>
      <c r="D349" s="228" t="s">
        <v>167</v>
      </c>
      <c r="E349" s="341"/>
      <c r="F349" s="341"/>
      <c r="G349" s="341"/>
      <c r="H349" s="341"/>
      <c r="I349" s="97" t="e">
        <f t="shared" si="104"/>
        <v>#DIV/0!</v>
      </c>
      <c r="J349" s="447" t="e">
        <f t="shared" si="118"/>
        <v>#DIV/0!</v>
      </c>
    </row>
    <row r="350" spans="1:12" s="134" customFormat="1" x14ac:dyDescent="0.25">
      <c r="A350" s="233">
        <v>313</v>
      </c>
      <c r="B350" s="234"/>
      <c r="C350" s="227"/>
      <c r="D350" s="227" t="s">
        <v>168</v>
      </c>
      <c r="E350" s="340">
        <f>SUM(E351)</f>
        <v>0</v>
      </c>
      <c r="F350" s="341">
        <f t="shared" ref="F350:H350" si="122">SUM(F351)</f>
        <v>0</v>
      </c>
      <c r="G350" s="341">
        <f t="shared" si="122"/>
        <v>0</v>
      </c>
      <c r="H350" s="341">
        <f t="shared" si="122"/>
        <v>0</v>
      </c>
      <c r="I350" s="327" t="e">
        <f t="shared" si="104"/>
        <v>#DIV/0!</v>
      </c>
      <c r="J350" s="446" t="e">
        <f t="shared" si="118"/>
        <v>#DIV/0!</v>
      </c>
    </row>
    <row r="351" spans="1:12" s="134" customFormat="1" ht="25.5" x14ac:dyDescent="0.25">
      <c r="A351" s="235">
        <v>3132</v>
      </c>
      <c r="B351" s="114"/>
      <c r="C351" s="228"/>
      <c r="D351" s="228" t="s">
        <v>222</v>
      </c>
      <c r="E351" s="341"/>
      <c r="F351" s="341"/>
      <c r="G351" s="341"/>
      <c r="H351" s="341"/>
      <c r="I351" s="97" t="e">
        <f t="shared" si="104"/>
        <v>#DIV/0!</v>
      </c>
      <c r="J351" s="447" t="e">
        <f t="shared" si="118"/>
        <v>#DIV/0!</v>
      </c>
    </row>
    <row r="352" spans="1:12" s="134" customFormat="1" x14ac:dyDescent="0.25">
      <c r="A352" s="292">
        <v>32</v>
      </c>
      <c r="B352" s="397"/>
      <c r="C352" s="398"/>
      <c r="D352" s="398" t="s">
        <v>16</v>
      </c>
      <c r="E352" s="364">
        <f>SUM(E353+E356)</f>
        <v>0</v>
      </c>
      <c r="F352" s="364">
        <f t="shared" ref="F352:H352" si="123">SUM(F353+F356)</f>
        <v>0</v>
      </c>
      <c r="G352" s="364">
        <f t="shared" si="123"/>
        <v>0</v>
      </c>
      <c r="H352" s="364">
        <f t="shared" si="123"/>
        <v>0</v>
      </c>
      <c r="I352" s="396" t="e">
        <f t="shared" si="104"/>
        <v>#DIV/0!</v>
      </c>
      <c r="J352" s="445" t="e">
        <f t="shared" si="118"/>
        <v>#DIV/0!</v>
      </c>
    </row>
    <row r="353" spans="1:12" s="134" customFormat="1" x14ac:dyDescent="0.25">
      <c r="A353" s="233">
        <v>321</v>
      </c>
      <c r="B353" s="234"/>
      <c r="C353" s="227"/>
      <c r="D353" s="227" t="s">
        <v>171</v>
      </c>
      <c r="E353" s="340">
        <f>SUM(E354+E355)</f>
        <v>0</v>
      </c>
      <c r="F353" s="341">
        <f t="shared" ref="F353:H353" si="124">SUM(F354+F355)</f>
        <v>0</v>
      </c>
      <c r="G353" s="341">
        <f t="shared" si="124"/>
        <v>0</v>
      </c>
      <c r="H353" s="341">
        <f t="shared" si="124"/>
        <v>0</v>
      </c>
      <c r="I353" s="327" t="e">
        <f t="shared" si="104"/>
        <v>#DIV/0!</v>
      </c>
      <c r="J353" s="446" t="e">
        <f t="shared" si="118"/>
        <v>#DIV/0!</v>
      </c>
    </row>
    <row r="354" spans="1:12" s="134" customFormat="1" x14ac:dyDescent="0.25">
      <c r="A354" s="322">
        <v>3211</v>
      </c>
      <c r="B354" s="309"/>
      <c r="C354" s="310"/>
      <c r="D354" s="300" t="s">
        <v>172</v>
      </c>
      <c r="E354" s="341"/>
      <c r="F354" s="341"/>
      <c r="G354" s="350"/>
      <c r="H354" s="341"/>
      <c r="I354" s="97" t="e">
        <f t="shared" si="104"/>
        <v>#DIV/0!</v>
      </c>
      <c r="J354" s="447" t="e">
        <f t="shared" si="118"/>
        <v>#DIV/0!</v>
      </c>
    </row>
    <row r="355" spans="1:12" s="134" customFormat="1" ht="25.5" x14ac:dyDescent="0.25">
      <c r="A355" s="235">
        <v>3212</v>
      </c>
      <c r="B355" s="114"/>
      <c r="C355" s="228"/>
      <c r="D355" s="228" t="s">
        <v>223</v>
      </c>
      <c r="E355" s="341"/>
      <c r="F355" s="341"/>
      <c r="G355" s="341"/>
      <c r="H355" s="341"/>
      <c r="I355" s="97" t="e">
        <f t="shared" si="104"/>
        <v>#DIV/0!</v>
      </c>
      <c r="J355" s="447" t="e">
        <f t="shared" si="118"/>
        <v>#DIV/0!</v>
      </c>
    </row>
    <row r="356" spans="1:12" s="134" customFormat="1" x14ac:dyDescent="0.25">
      <c r="A356" s="313">
        <v>322</v>
      </c>
      <c r="B356" s="314"/>
      <c r="C356" s="315"/>
      <c r="D356" s="312" t="s">
        <v>175</v>
      </c>
      <c r="E356" s="340">
        <f>SUM(E357)</f>
        <v>0</v>
      </c>
      <c r="F356" s="341">
        <f t="shared" ref="F356:H356" si="125">SUM(F357)</f>
        <v>0</v>
      </c>
      <c r="G356" s="341">
        <f t="shared" si="125"/>
        <v>0</v>
      </c>
      <c r="H356" s="341">
        <f t="shared" si="125"/>
        <v>0</v>
      </c>
      <c r="I356" s="327" t="e">
        <f t="shared" si="104"/>
        <v>#DIV/0!</v>
      </c>
      <c r="J356" s="446" t="e">
        <f t="shared" si="118"/>
        <v>#DIV/0!</v>
      </c>
    </row>
    <row r="357" spans="1:12" s="134" customFormat="1" ht="25.5" x14ac:dyDescent="0.25">
      <c r="A357" s="308">
        <v>3221</v>
      </c>
      <c r="B357" s="309"/>
      <c r="C357" s="310"/>
      <c r="D357" s="300" t="s">
        <v>228</v>
      </c>
      <c r="E357" s="341"/>
      <c r="F357" s="341"/>
      <c r="G357" s="350"/>
      <c r="H357" s="341"/>
      <c r="I357" s="97" t="e">
        <f t="shared" si="104"/>
        <v>#DIV/0!</v>
      </c>
      <c r="J357" s="447" t="e">
        <f t="shared" si="118"/>
        <v>#DIV/0!</v>
      </c>
    </row>
    <row r="358" spans="1:12" ht="14.45" customHeight="1" x14ac:dyDescent="0.25">
      <c r="A358" s="537" t="s">
        <v>117</v>
      </c>
      <c r="B358" s="538"/>
      <c r="C358" s="539"/>
      <c r="D358" s="58" t="s">
        <v>116</v>
      </c>
      <c r="E358" s="344">
        <f>SUM(E359+E364)</f>
        <v>0</v>
      </c>
      <c r="F358" s="344">
        <f t="shared" ref="F358:H358" si="126">SUM(F359+F364)</f>
        <v>0</v>
      </c>
      <c r="G358" s="344">
        <f t="shared" si="126"/>
        <v>0</v>
      </c>
      <c r="H358" s="344">
        <f t="shared" si="126"/>
        <v>0</v>
      </c>
      <c r="I358" s="325" t="e">
        <f t="shared" si="104"/>
        <v>#DIV/0!</v>
      </c>
      <c r="J358" s="442" t="e">
        <f t="shared" si="118"/>
        <v>#DIV/0!</v>
      </c>
      <c r="L358" s="109"/>
    </row>
    <row r="359" spans="1:12" ht="14.45" customHeight="1" x14ac:dyDescent="0.25">
      <c r="A359" s="529" t="s">
        <v>112</v>
      </c>
      <c r="B359" s="530"/>
      <c r="C359" s="531"/>
      <c r="D359" s="297" t="s">
        <v>118</v>
      </c>
      <c r="E359" s="352">
        <f>SUM(E360)</f>
        <v>0</v>
      </c>
      <c r="F359" s="352">
        <f t="shared" ref="F359:H362" si="127">SUM(F360)</f>
        <v>0</v>
      </c>
      <c r="G359" s="352">
        <f t="shared" si="127"/>
        <v>0</v>
      </c>
      <c r="H359" s="352">
        <f t="shared" si="127"/>
        <v>0</v>
      </c>
      <c r="I359" s="326" t="e">
        <f t="shared" si="104"/>
        <v>#DIV/0!</v>
      </c>
      <c r="J359" s="443" t="e">
        <f t="shared" si="118"/>
        <v>#DIV/0!</v>
      </c>
    </row>
    <row r="360" spans="1:12" x14ac:dyDescent="0.25">
      <c r="A360" s="532">
        <v>3</v>
      </c>
      <c r="B360" s="533"/>
      <c r="C360" s="534"/>
      <c r="D360" s="388" t="s">
        <v>7</v>
      </c>
      <c r="E360" s="393">
        <f>SUM(E361)</f>
        <v>0</v>
      </c>
      <c r="F360" s="393">
        <f t="shared" si="127"/>
        <v>0</v>
      </c>
      <c r="G360" s="393">
        <f t="shared" si="127"/>
        <v>0</v>
      </c>
      <c r="H360" s="393">
        <f t="shared" si="127"/>
        <v>0</v>
      </c>
      <c r="I360" s="375" t="e">
        <f t="shared" si="104"/>
        <v>#DIV/0!</v>
      </c>
      <c r="J360" s="448" t="e">
        <f t="shared" si="118"/>
        <v>#DIV/0!</v>
      </c>
    </row>
    <row r="361" spans="1:12" x14ac:dyDescent="0.25">
      <c r="A361" s="526">
        <v>32</v>
      </c>
      <c r="B361" s="527"/>
      <c r="C361" s="528"/>
      <c r="D361" s="394" t="s">
        <v>16</v>
      </c>
      <c r="E361" s="395">
        <f>SUM(E362)</f>
        <v>0</v>
      </c>
      <c r="F361" s="395">
        <f t="shared" si="127"/>
        <v>0</v>
      </c>
      <c r="G361" s="395">
        <f t="shared" si="127"/>
        <v>0</v>
      </c>
      <c r="H361" s="395">
        <f t="shared" si="127"/>
        <v>0</v>
      </c>
      <c r="I361" s="396" t="e">
        <f t="shared" si="104"/>
        <v>#DIV/0!</v>
      </c>
      <c r="J361" s="445" t="e">
        <f t="shared" si="118"/>
        <v>#DIV/0!</v>
      </c>
    </row>
    <row r="362" spans="1:12" s="104" customFormat="1" x14ac:dyDescent="0.25">
      <c r="A362" s="280">
        <v>322</v>
      </c>
      <c r="B362" s="281"/>
      <c r="C362" s="282"/>
      <c r="D362" s="72" t="s">
        <v>175</v>
      </c>
      <c r="E362" s="353">
        <f>SUM(E363)</f>
        <v>0</v>
      </c>
      <c r="F362" s="350">
        <f t="shared" si="127"/>
        <v>0</v>
      </c>
      <c r="G362" s="350">
        <f t="shared" si="127"/>
        <v>0</v>
      </c>
      <c r="H362" s="350">
        <f t="shared" si="127"/>
        <v>0</v>
      </c>
      <c r="I362" s="327" t="e">
        <f t="shared" si="104"/>
        <v>#DIV/0!</v>
      </c>
      <c r="J362" s="446" t="e">
        <f t="shared" si="118"/>
        <v>#DIV/0!</v>
      </c>
    </row>
    <row r="363" spans="1:12" s="109" customFormat="1" x14ac:dyDescent="0.25">
      <c r="A363" s="287">
        <v>3222</v>
      </c>
      <c r="B363" s="288"/>
      <c r="C363" s="289"/>
      <c r="D363" s="48" t="s">
        <v>177</v>
      </c>
      <c r="E363" s="350"/>
      <c r="F363" s="350"/>
      <c r="G363" s="350"/>
      <c r="H363" s="341"/>
      <c r="I363" s="97" t="e">
        <f t="shared" si="104"/>
        <v>#DIV/0!</v>
      </c>
      <c r="J363" s="447" t="e">
        <f t="shared" si="118"/>
        <v>#DIV/0!</v>
      </c>
    </row>
    <row r="364" spans="1:12" ht="14.45" customHeight="1" x14ac:dyDescent="0.25">
      <c r="A364" s="529" t="s">
        <v>68</v>
      </c>
      <c r="B364" s="530"/>
      <c r="C364" s="531"/>
      <c r="D364" s="297" t="s">
        <v>119</v>
      </c>
      <c r="E364" s="352">
        <f>SUM(E365)</f>
        <v>0</v>
      </c>
      <c r="F364" s="352">
        <f t="shared" ref="F364:H367" si="128">SUM(F365)</f>
        <v>0</v>
      </c>
      <c r="G364" s="352">
        <f t="shared" si="128"/>
        <v>0</v>
      </c>
      <c r="H364" s="352">
        <f t="shared" si="128"/>
        <v>0</v>
      </c>
      <c r="I364" s="326" t="e">
        <f t="shared" si="104"/>
        <v>#DIV/0!</v>
      </c>
      <c r="J364" s="443" t="e">
        <f t="shared" si="118"/>
        <v>#DIV/0!</v>
      </c>
    </row>
    <row r="365" spans="1:12" x14ac:dyDescent="0.25">
      <c r="A365" s="532">
        <v>3</v>
      </c>
      <c r="B365" s="533"/>
      <c r="C365" s="534"/>
      <c r="D365" s="388" t="s">
        <v>7</v>
      </c>
      <c r="E365" s="393">
        <f>SUM(E366)</f>
        <v>0</v>
      </c>
      <c r="F365" s="393">
        <f t="shared" si="128"/>
        <v>0</v>
      </c>
      <c r="G365" s="393">
        <f t="shared" si="128"/>
        <v>0</v>
      </c>
      <c r="H365" s="393">
        <f t="shared" si="128"/>
        <v>0</v>
      </c>
      <c r="I365" s="375" t="e">
        <f t="shared" si="104"/>
        <v>#DIV/0!</v>
      </c>
      <c r="J365" s="448" t="e">
        <f t="shared" si="118"/>
        <v>#DIV/0!</v>
      </c>
    </row>
    <row r="366" spans="1:12" x14ac:dyDescent="0.25">
      <c r="A366" s="526">
        <v>32</v>
      </c>
      <c r="B366" s="527"/>
      <c r="C366" s="528"/>
      <c r="D366" s="394" t="s">
        <v>16</v>
      </c>
      <c r="E366" s="395">
        <f>SUM(E367)</f>
        <v>0</v>
      </c>
      <c r="F366" s="395">
        <f t="shared" si="128"/>
        <v>0</v>
      </c>
      <c r="G366" s="395">
        <f t="shared" si="128"/>
        <v>0</v>
      </c>
      <c r="H366" s="395">
        <f t="shared" si="128"/>
        <v>0</v>
      </c>
      <c r="I366" s="396" t="e">
        <f t="shared" si="104"/>
        <v>#DIV/0!</v>
      </c>
      <c r="J366" s="445" t="e">
        <f t="shared" si="118"/>
        <v>#DIV/0!</v>
      </c>
    </row>
    <row r="367" spans="1:12" x14ac:dyDescent="0.25">
      <c r="A367" s="280">
        <v>322</v>
      </c>
      <c r="B367" s="281"/>
      <c r="C367" s="282"/>
      <c r="D367" s="72" t="s">
        <v>175</v>
      </c>
      <c r="E367" s="353">
        <f>SUM(E368)</f>
        <v>0</v>
      </c>
      <c r="F367" s="350">
        <f t="shared" si="128"/>
        <v>0</v>
      </c>
      <c r="G367" s="350">
        <f t="shared" si="128"/>
        <v>0</v>
      </c>
      <c r="H367" s="350">
        <f t="shared" si="128"/>
        <v>0</v>
      </c>
      <c r="I367" s="327" t="e">
        <f t="shared" si="104"/>
        <v>#DIV/0!</v>
      </c>
      <c r="J367" s="446" t="e">
        <f t="shared" si="118"/>
        <v>#DIV/0!</v>
      </c>
    </row>
    <row r="368" spans="1:12" x14ac:dyDescent="0.25">
      <c r="A368" s="287">
        <v>3222</v>
      </c>
      <c r="B368" s="288"/>
      <c r="C368" s="289"/>
      <c r="D368" s="48" t="s">
        <v>177</v>
      </c>
      <c r="E368" s="350"/>
      <c r="F368" s="350"/>
      <c r="G368" s="350"/>
      <c r="H368" s="341"/>
      <c r="I368" s="97" t="e">
        <f t="shared" si="104"/>
        <v>#DIV/0!</v>
      </c>
      <c r="J368" s="447" t="e">
        <f t="shared" si="118"/>
        <v>#DIV/0!</v>
      </c>
    </row>
    <row r="373" spans="12:12" x14ac:dyDescent="0.25">
      <c r="L373" s="104"/>
    </row>
  </sheetData>
  <mergeCells count="109">
    <mergeCell ref="A1:K1"/>
    <mergeCell ref="A12:C12"/>
    <mergeCell ref="A13:C13"/>
    <mergeCell ref="A21:C21"/>
    <mergeCell ref="A14:C14"/>
    <mergeCell ref="A112:C112"/>
    <mergeCell ref="A110:C110"/>
    <mergeCell ref="A144:C144"/>
    <mergeCell ref="A244:C244"/>
    <mergeCell ref="A40:C40"/>
    <mergeCell ref="A36:C36"/>
    <mergeCell ref="A37:C37"/>
    <mergeCell ref="A38:C38"/>
    <mergeCell ref="A39:C39"/>
    <mergeCell ref="A75:C75"/>
    <mergeCell ref="A76:C76"/>
    <mergeCell ref="A77:C77"/>
    <mergeCell ref="A111:C111"/>
    <mergeCell ref="A165:C165"/>
    <mergeCell ref="A166:C166"/>
    <mergeCell ref="A167:C167"/>
    <mergeCell ref="A171:C171"/>
    <mergeCell ref="A121:C121"/>
    <mergeCell ref="A138:C138"/>
    <mergeCell ref="A214:C214"/>
    <mergeCell ref="A181:C181"/>
    <mergeCell ref="A182:C182"/>
    <mergeCell ref="A184:C184"/>
    <mergeCell ref="A186:C186"/>
    <mergeCell ref="A10:C10"/>
    <mergeCell ref="A11:C11"/>
    <mergeCell ref="A5:I5"/>
    <mergeCell ref="A7:C7"/>
    <mergeCell ref="A139:C139"/>
    <mergeCell ref="A145:C145"/>
    <mergeCell ref="A147:C147"/>
    <mergeCell ref="A183:C183"/>
    <mergeCell ref="A185:C185"/>
    <mergeCell ref="A187:C187"/>
    <mergeCell ref="A198:C198"/>
    <mergeCell ref="A205:C205"/>
    <mergeCell ref="A206:C206"/>
    <mergeCell ref="A220:C220"/>
    <mergeCell ref="A221:C221"/>
    <mergeCell ref="A223:C223"/>
    <mergeCell ref="A226:C226"/>
    <mergeCell ref="A227:C227"/>
    <mergeCell ref="A159:C159"/>
    <mergeCell ref="A160:C160"/>
    <mergeCell ref="A219:C219"/>
    <mergeCell ref="A175:C175"/>
    <mergeCell ref="A189:C189"/>
    <mergeCell ref="A195:C195"/>
    <mergeCell ref="A188:C188"/>
    <mergeCell ref="A190:C190"/>
    <mergeCell ref="A192:C192"/>
    <mergeCell ref="A196:C196"/>
    <mergeCell ref="A197:C197"/>
    <mergeCell ref="A176:C176"/>
    <mergeCell ref="A177:C177"/>
    <mergeCell ref="A178:C178"/>
    <mergeCell ref="A179:C179"/>
    <mergeCell ref="A172:C172"/>
    <mergeCell ref="A173:C173"/>
    <mergeCell ref="A174:C174"/>
    <mergeCell ref="A199:C199"/>
    <mergeCell ref="A241:C241"/>
    <mergeCell ref="A242:C242"/>
    <mergeCell ref="A243:C243"/>
    <mergeCell ref="A252:C252"/>
    <mergeCell ref="A262:C262"/>
    <mergeCell ref="A230:C230"/>
    <mergeCell ref="A231:C231"/>
    <mergeCell ref="A232:C232"/>
    <mergeCell ref="A238:C238"/>
    <mergeCell ref="A240:C240"/>
    <mergeCell ref="A250:C250"/>
    <mergeCell ref="A251:C251"/>
    <mergeCell ref="A366:C366"/>
    <mergeCell ref="A359:C359"/>
    <mergeCell ref="A360:C360"/>
    <mergeCell ref="A361:C361"/>
    <mergeCell ref="A364:C364"/>
    <mergeCell ref="A365:C365"/>
    <mergeCell ref="A324:C324"/>
    <mergeCell ref="A326:C326"/>
    <mergeCell ref="A327:C327"/>
    <mergeCell ref="A330:C330"/>
    <mergeCell ref="A331:C331"/>
    <mergeCell ref="A358:C358"/>
    <mergeCell ref="A338:C338"/>
    <mergeCell ref="A340:C340"/>
    <mergeCell ref="A343:C343"/>
    <mergeCell ref="A339:C339"/>
    <mergeCell ref="A295:C295"/>
    <mergeCell ref="A318:C318"/>
    <mergeCell ref="A319:C319"/>
    <mergeCell ref="A320:C320"/>
    <mergeCell ref="A321:C321"/>
    <mergeCell ref="A302:C302"/>
    <mergeCell ref="A313:C313"/>
    <mergeCell ref="A314:C314"/>
    <mergeCell ref="A263:C263"/>
    <mergeCell ref="A280:C280"/>
    <mergeCell ref="A281:C281"/>
    <mergeCell ref="A294:C294"/>
    <mergeCell ref="A266:C266"/>
    <mergeCell ref="A276:C276"/>
    <mergeCell ref="A277:C27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2024-03-20T10:24:43Z</cp:lastPrinted>
  <dcterms:created xsi:type="dcterms:W3CDTF">2022-08-12T12:51:27Z</dcterms:created>
  <dcterms:modified xsi:type="dcterms:W3CDTF">2024-03-28T11:47:40Z</dcterms:modified>
</cp:coreProperties>
</file>